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torum\Downloads\"/>
    </mc:Choice>
  </mc:AlternateContent>
  <xr:revisionPtr revIDLastSave="0" documentId="13_ncr:1_{D57875D6-A7FA-471E-9846-20F65A8725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シフト原本" sheetId="1" r:id="rId1"/>
  </sheets>
  <calcPr calcId="191029"/>
</workbook>
</file>

<file path=xl/calcChain.xml><?xml version="1.0" encoding="utf-8"?>
<calcChain xmlns="http://schemas.openxmlformats.org/spreadsheetml/2006/main">
  <c r="W52" i="1" l="1"/>
  <c r="O55" i="1" s="1"/>
  <c r="AB55" i="1" s="1"/>
  <c r="U52" i="1"/>
  <c r="S51" i="1"/>
  <c r="Q51" i="1"/>
  <c r="S50" i="1"/>
  <c r="S52" i="1" s="1"/>
  <c r="Q50" i="1"/>
  <c r="Q52" i="1" s="1"/>
  <c r="L50" i="1"/>
  <c r="J50" i="1"/>
  <c r="L49" i="1"/>
  <c r="J49" i="1"/>
  <c r="L48" i="1"/>
  <c r="L52" i="1" s="1"/>
  <c r="T38" i="1" s="1"/>
  <c r="AG38" i="1" s="1"/>
  <c r="Z42" i="1" s="1"/>
  <c r="J48" i="1"/>
  <c r="J52" i="1" s="1"/>
  <c r="L47" i="1"/>
  <c r="L51" i="1" s="1"/>
  <c r="J47" i="1"/>
  <c r="J51" i="1" s="1"/>
  <c r="Y46" i="1"/>
  <c r="T46" i="1"/>
  <c r="T42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AM32" i="1"/>
  <c r="AN32" i="1" s="1"/>
  <c r="AM30" i="1"/>
  <c r="AN30" i="1" s="1"/>
  <c r="AM28" i="1"/>
  <c r="AN28" i="1" s="1"/>
  <c r="AN26" i="1"/>
  <c r="AM26" i="1"/>
  <c r="AM24" i="1"/>
  <c r="AN24" i="1" s="1"/>
  <c r="AM22" i="1"/>
  <c r="AN22" i="1" s="1"/>
  <c r="AM20" i="1"/>
  <c r="AN20" i="1" s="1"/>
  <c r="AN18" i="1"/>
  <c r="AM18" i="1"/>
  <c r="AM16" i="1"/>
  <c r="AN16" i="1" s="1"/>
  <c r="AM14" i="1"/>
  <c r="AN14" i="1" s="1"/>
  <c r="AM12" i="1"/>
  <c r="AN12" i="1" s="1"/>
  <c r="H10" i="1"/>
  <c r="I10" i="1" s="1"/>
  <c r="J10" i="1" l="1"/>
  <c r="I11" i="1"/>
  <c r="AG42" i="1"/>
  <c r="H11" i="1"/>
  <c r="K10" i="1" l="1"/>
  <c r="J11" i="1"/>
  <c r="L10" i="1" l="1"/>
  <c r="K11" i="1"/>
  <c r="M10" i="1" l="1"/>
  <c r="L11" i="1"/>
  <c r="M11" i="1" l="1"/>
  <c r="N10" i="1"/>
  <c r="N11" i="1" l="1"/>
  <c r="O10" i="1"/>
  <c r="O11" i="1" l="1"/>
  <c r="P10" i="1"/>
  <c r="P11" i="1" l="1"/>
  <c r="Q10" i="1"/>
  <c r="R10" i="1" l="1"/>
  <c r="Q11" i="1"/>
  <c r="S10" i="1" l="1"/>
  <c r="R11" i="1"/>
  <c r="T10" i="1" l="1"/>
  <c r="S11" i="1"/>
  <c r="U10" i="1" l="1"/>
  <c r="T11" i="1"/>
  <c r="U11" i="1" l="1"/>
  <c r="V10" i="1"/>
  <c r="V11" i="1" l="1"/>
  <c r="W10" i="1"/>
  <c r="W11" i="1" l="1"/>
  <c r="X10" i="1"/>
  <c r="Y10" i="1" l="1"/>
  <c r="X11" i="1"/>
  <c r="Z10" i="1" l="1"/>
  <c r="Y11" i="1"/>
  <c r="AA10" i="1" l="1"/>
  <c r="Z11" i="1"/>
  <c r="AB10" i="1" l="1"/>
  <c r="AA11" i="1"/>
  <c r="AC10" i="1" l="1"/>
  <c r="AB11" i="1"/>
  <c r="AC11" i="1" l="1"/>
  <c r="AD10" i="1"/>
  <c r="AD11" i="1" l="1"/>
  <c r="AE10" i="1"/>
  <c r="AE11" i="1" l="1"/>
  <c r="AF10" i="1"/>
  <c r="AF11" i="1" l="1"/>
  <c r="AG10" i="1"/>
  <c r="AH10" i="1" l="1"/>
  <c r="AG11" i="1"/>
  <c r="AI10" i="1" l="1"/>
  <c r="AH11" i="1"/>
  <c r="AJ10" i="1" l="1"/>
  <c r="AI11" i="1"/>
  <c r="AK10" i="1" l="1"/>
  <c r="AJ11" i="1"/>
  <c r="AK11" i="1" l="1"/>
  <c r="AL10" i="1"/>
  <c r="AL11" i="1" s="1"/>
</calcChain>
</file>

<file path=xl/sharedStrings.xml><?xml version="1.0" encoding="utf-8"?>
<sst xmlns="http://schemas.openxmlformats.org/spreadsheetml/2006/main" count="171" uniqueCount="100">
  <si>
    <t>年</t>
  </si>
  <si>
    <t>月</t>
  </si>
  <si>
    <t>(1)</t>
  </si>
  <si>
    <t>従業者の勤務の体制及び勤務形態一覧表</t>
  </si>
  <si>
    <t>計画</t>
  </si>
  <si>
    <t>サービス種別 ( 訪問看護 )</t>
  </si>
  <si>
    <t>(2)事業所の営業日</t>
  </si>
  <si>
    <t>(3)事業所における常勤の従業者が勤務すべき時間数</t>
  </si>
  <si>
    <t>事業所名 ( 　　　　　　　　　　　　　　)</t>
  </si>
  <si>
    <t>火</t>
  </si>
  <si>
    <t>水</t>
  </si>
  <si>
    <t>木</t>
  </si>
  <si>
    <t>金</t>
  </si>
  <si>
    <t>土</t>
  </si>
  <si>
    <t>日</t>
  </si>
  <si>
    <t>祝</t>
  </si>
  <si>
    <t>8時間/日　40時間/週　160時間/月</t>
  </si>
  <si>
    <t>○</t>
  </si>
  <si>
    <t>-</t>
  </si>
  <si>
    <t>→</t>
  </si>
  <si>
    <t>9:00~18:00
(合計9.0時間)</t>
  </si>
  <si>
    <t>※この色のセルが間違っていないか確認してください</t>
  </si>
  <si>
    <t>休業日：12/29~1/3(年末年始)</t>
  </si>
  <si>
    <t>当月の日数</t>
  </si>
  <si>
    <t>従業員情報</t>
  </si>
  <si>
    <t>(8)シフト記号及び勤務時間数</t>
  </si>
  <si>
    <t>(9)
１ヶ月の
勤務時間数
合計</t>
  </si>
  <si>
    <t>(10)
週平均
勤務時間数</t>
  </si>
  <si>
    <t>(11)
兼務状況
(兼務先 / 兼務する職務の内容
/兼務先の勤務時間)</t>
  </si>
  <si>
    <t>No.</t>
  </si>
  <si>
    <t>(4)
職種</t>
  </si>
  <si>
    <t>(5)
勤務形態</t>
  </si>
  <si>
    <t>(6)
資格</t>
  </si>
  <si>
    <t>(7)
氏名</t>
  </si>
  <si>
    <t>シフト記号</t>
  </si>
  <si>
    <t>休</t>
  </si>
  <si>
    <t>看護師</t>
  </si>
  <si>
    <t>勤務時間数</t>
  </si>
  <si>
    <t>管理者</t>
  </si>
  <si>
    <t>待機者の有無</t>
  </si>
  <si>
    <t>●職種マスタ</t>
  </si>
  <si>
    <t>●シフト記号表</t>
  </si>
  <si>
    <t>●常勤換算方法による人数</t>
  </si>
  <si>
    <t>(基準：週)</t>
  </si>
  <si>
    <t>職種名</t>
  </si>
  <si>
    <t>備考</t>
  </si>
  <si>
    <t>記号の意味</t>
  </si>
  <si>
    <t>記号</t>
  </si>
  <si>
    <t>始業及び終業時間</t>
  </si>
  <si>
    <t>うち、
休憩時間</t>
  </si>
  <si>
    <t>勤務時間</t>
  </si>
  <si>
    <t>常勤換算の対象時間数(週平均)</t>
  </si>
  <si>
    <t>常勤の従業者が週に勤務すべき時間数</t>
  </si>
  <si>
    <t>常勤換算後の人数</t>
  </si>
  <si>
    <t>休暇</t>
  </si>
  <si>
    <t>÷</t>
  </si>
  <si>
    <t>＝</t>
  </si>
  <si>
    <t>人</t>
  </si>
  <si>
    <t>看護職員</t>
  </si>
  <si>
    <t>ここでは、看護職員のうち、登録看護職員以外の看護職員を指します。</t>
  </si>
  <si>
    <t>有給休暇</t>
  </si>
  <si>
    <t>有</t>
  </si>
  <si>
    <t>登録看護職員</t>
  </si>
  <si>
    <t>勤務日及び勤務時間が不定期な看護職員を指します。</t>
  </si>
  <si>
    <t>日勤</t>
  </si>
  <si>
    <t>9:00 ~ 18:00</t>
  </si>
  <si>
    <t>(1:00)</t>
  </si>
  <si>
    <t>理学療法士</t>
  </si>
  <si>
    <t>日勤待機</t>
  </si>
  <si>
    <t>日待</t>
  </si>
  <si>
    <t>常勤換算方法対象外の
常勤の従業者の人数</t>
  </si>
  <si>
    <t>常勤換算方法による人数</t>
  </si>
  <si>
    <t>合計</t>
  </si>
  <si>
    <t>作業療法士</t>
  </si>
  <si>
    <t>研修</t>
  </si>
  <si>
    <t>研</t>
  </si>
  <si>
    <t>言語聴覚士</t>
  </si>
  <si>
    <t>(12)人員基準の確認(看護職員)</t>
  </si>
  <si>
    <t>(13)人員基準の確認(登録看護職員)</t>
  </si>
  <si>
    <t>●勤務形態の記号</t>
  </si>
  <si>
    <t>勤務時間数合計</t>
  </si>
  <si>
    <t>登録看護職員1人当たりの勤務時間数/週</t>
  </si>
  <si>
    <t>A</t>
  </si>
  <si>
    <t>常勤で専従</t>
  </si>
  <si>
    <t>勤務形態</t>
  </si>
  <si>
    <t>当月合計</t>
  </si>
  <si>
    <t>週平均</t>
  </si>
  <si>
    <t>登録看護職員の人数</t>
  </si>
  <si>
    <t>C</t>
  </si>
  <si>
    <t>D</t>
  </si>
  <si>
    <t>B</t>
  </si>
  <si>
    <t>常勤で兼務</t>
  </si>
  <si>
    <t>非常勤で専従</t>
  </si>
  <si>
    <t>常勤換算の対象時間数</t>
  </si>
  <si>
    <t>非常勤で兼務</t>
  </si>
  <si>
    <t>雇用形態</t>
  </si>
  <si>
    <t>(A以外の合計)
常勤換算の対象時間数</t>
  </si>
  <si>
    <t xml:space="preserve">(A)
常勤換算方対象外の
常勤の従業者の人数
</t>
  </si>
  <si>
    <t>(12)(13)の合計</t>
  </si>
  <si>
    <t>(小数点第2位以下切り捨て)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</si>
</sst>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5">
    <font>
      <sz val="10"/>
      <color rgb="FF000000"/>
      <name val="ヒラギノ角ゴ pron w3"/>
      <scheme val="minor"/>
    </font>
    <font>
      <sz val="10"/>
      <color rgb="FF000000"/>
      <name val="ヒラギノ角ゴ pron w3"/>
      <family val="2"/>
      <charset val="128"/>
    </font>
    <font>
      <sz val="14"/>
      <color rgb="FF000000"/>
      <name val="ヒラギノ角ゴ pron w6"/>
      <family val="2"/>
      <charset val="128"/>
    </font>
    <font>
      <u/>
      <sz val="12"/>
      <color rgb="FF000000"/>
      <name val="ヒラギノ角ゴ pron w6"/>
      <family val="2"/>
      <charset val="128"/>
    </font>
    <font>
      <u/>
      <sz val="15"/>
      <color rgb="FF000000"/>
      <name val="ヒラギノ角ゴ pron w6"/>
      <family val="2"/>
      <charset val="128"/>
    </font>
    <font>
      <sz val="15"/>
      <color theme="1"/>
      <name val="ヒラギノ角ゴ pron w3"/>
      <family val="2"/>
      <charset val="128"/>
      <scheme val="minor"/>
    </font>
    <font>
      <sz val="14"/>
      <color rgb="FF000000"/>
      <name val="Arial"/>
    </font>
    <font>
      <sz val="16"/>
      <color rgb="FF000000"/>
      <name val="ヒラギノ角ゴ pron w6"/>
      <family val="2"/>
      <charset val="128"/>
    </font>
    <font>
      <sz val="15"/>
      <color rgb="FF000000"/>
      <name val="ヒラギノ角ゴ pron w6"/>
      <family val="2"/>
      <charset val="128"/>
    </font>
    <font>
      <sz val="10"/>
      <name val="ヒラギノ角ゴ pron w3"/>
      <family val="2"/>
      <charset val="128"/>
    </font>
    <font>
      <sz val="14"/>
      <color theme="1"/>
      <name val="ヒラギノ角ゴ pron w3"/>
      <family val="2"/>
      <charset val="128"/>
      <scheme val="minor"/>
    </font>
    <font>
      <b/>
      <sz val="10"/>
      <color rgb="FF000000"/>
      <name val="ヒラギノ角ゴ pron w6"/>
      <family val="2"/>
      <charset val="128"/>
    </font>
    <font>
      <b/>
      <sz val="11"/>
      <color rgb="FF000000"/>
      <name val="MS PMincho"/>
      <family val="1"/>
      <charset val="128"/>
    </font>
    <font>
      <sz val="10"/>
      <color rgb="FF000000"/>
      <name val="ヒラギノ角ゴ pron w6"/>
      <family val="2"/>
      <charset val="128"/>
    </font>
    <font>
      <sz val="11"/>
      <color rgb="FF000000"/>
      <name val="ヒラギノ角ゴ pron w6"/>
      <family val="2"/>
      <charset val="128"/>
    </font>
    <font>
      <sz val="10"/>
      <color rgb="FF000000"/>
      <name val="MS PMincho"/>
      <family val="1"/>
      <charset val="128"/>
    </font>
    <font>
      <sz val="9"/>
      <color rgb="FF000000"/>
      <name val="MS PMincho"/>
      <family val="1"/>
      <charset val="128"/>
    </font>
    <font>
      <sz val="9"/>
      <color rgb="FF000000"/>
      <name val="ヒラギノ角ゴ pron w3"/>
      <family val="2"/>
      <charset val="128"/>
    </font>
    <font>
      <sz val="11"/>
      <color rgb="FF000000"/>
      <name val="ヒラギノ角ゴ pron w3"/>
      <family val="2"/>
      <charset val="128"/>
    </font>
    <font>
      <sz val="16"/>
      <color rgb="FF000000"/>
      <name val="ヒラギノ角ゴ pron w3"/>
      <family val="2"/>
      <charset val="128"/>
    </font>
    <font>
      <sz val="9"/>
      <color rgb="FF000000"/>
      <name val="ヒラギノ角ゴ pron w6"/>
      <family val="2"/>
      <charset val="128"/>
    </font>
    <font>
      <sz val="10"/>
      <color theme="1"/>
      <name val="ヒラギノ角ゴ pron w3"/>
      <family val="2"/>
      <charset val="128"/>
      <scheme val="minor"/>
    </font>
    <font>
      <sz val="12"/>
      <color rgb="FF000000"/>
      <name val="ヒラギノ角ゴ pron w3"/>
      <family val="2"/>
      <charset val="128"/>
    </font>
    <font>
      <sz val="18"/>
      <color rgb="FF000000"/>
      <name val="ヒラギノ角ゴ pron w3"/>
      <family val="2"/>
      <charset val="128"/>
    </font>
    <font>
      <sz val="6"/>
      <name val="ヒラギノ角ゴ pron w3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3CC"/>
        <bgColor rgb="FFFFF3CC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515151"/>
      </right>
      <top/>
      <bottom style="thin">
        <color rgb="FF515151"/>
      </bottom>
      <diagonal/>
    </border>
    <border>
      <left style="thin">
        <color rgb="FF515151"/>
      </left>
      <right style="thin">
        <color rgb="FF515151"/>
      </right>
      <top/>
      <bottom style="thin">
        <color rgb="FF515151"/>
      </bottom>
      <diagonal/>
    </border>
    <border>
      <left style="thin">
        <color rgb="FF515151"/>
      </left>
      <right style="thin">
        <color rgb="FF000000"/>
      </right>
      <top/>
      <bottom style="thin">
        <color rgb="FF515151"/>
      </bottom>
      <diagonal/>
    </border>
    <border>
      <left style="thin">
        <color rgb="FF000000"/>
      </left>
      <right style="thin">
        <color rgb="FF000000"/>
      </right>
      <top/>
      <bottom style="thin">
        <color rgb="FF515151"/>
      </bottom>
      <diagonal/>
    </border>
    <border>
      <left style="thin">
        <color rgb="FF000000"/>
      </left>
      <right style="thin">
        <color rgb="FF515151"/>
      </right>
      <top/>
      <bottom style="thin">
        <color rgb="FF515151"/>
      </bottom>
      <diagonal/>
    </border>
    <border>
      <left style="thin">
        <color rgb="FF515151"/>
      </left>
      <right/>
      <top/>
      <bottom style="thin">
        <color rgb="FF515151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515151"/>
      </bottom>
      <diagonal/>
    </border>
    <border>
      <left style="thin">
        <color rgb="FF000000"/>
      </left>
      <right style="thin">
        <color rgb="FF000000"/>
      </right>
      <top/>
      <bottom style="thick">
        <color rgb="FF515151"/>
      </bottom>
      <diagonal/>
    </border>
    <border>
      <left style="thin">
        <color rgb="FF000000"/>
      </left>
      <right style="thick">
        <color rgb="FF000000"/>
      </right>
      <top/>
      <bottom style="thick">
        <color rgb="FF515151"/>
      </bottom>
      <diagonal/>
    </border>
    <border>
      <left/>
      <right style="thin">
        <color rgb="FF000000"/>
      </right>
      <top style="thin">
        <color rgb="FF515151"/>
      </top>
      <bottom/>
      <diagonal/>
    </border>
    <border>
      <left style="thin">
        <color rgb="FF000000"/>
      </left>
      <right style="thin">
        <color rgb="FF000000"/>
      </right>
      <top style="thin">
        <color rgb="FF515151"/>
      </top>
      <bottom/>
      <diagonal/>
    </border>
    <border>
      <left style="thin">
        <color rgb="FF000000"/>
      </left>
      <right/>
      <top style="thin">
        <color rgb="FF515151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515151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515151"/>
      </left>
      <right/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7"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vertical="top" wrapText="1"/>
    </xf>
    <xf numFmtId="0" fontId="8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76" fontId="16" fillId="4" borderId="14" xfId="0" applyNumberFormat="1" applyFont="1" applyFill="1" applyBorder="1" applyAlignment="1">
      <alignment horizontal="center" vertical="center"/>
    </xf>
    <xf numFmtId="176" fontId="16" fillId="4" borderId="15" xfId="0" applyNumberFormat="1" applyFont="1" applyFill="1" applyBorder="1" applyAlignment="1">
      <alignment horizontal="center" vertical="center"/>
    </xf>
    <xf numFmtId="176" fontId="16" fillId="4" borderId="16" xfId="0" applyNumberFormat="1" applyFont="1" applyFill="1" applyBorder="1" applyAlignment="1">
      <alignment horizontal="center" vertical="center"/>
    </xf>
    <xf numFmtId="176" fontId="16" fillId="4" borderId="17" xfId="0" applyNumberFormat="1" applyFont="1" applyFill="1" applyBorder="1" applyAlignment="1">
      <alignment horizontal="center" vertical="center"/>
    </xf>
    <xf numFmtId="176" fontId="16" fillId="4" borderId="18" xfId="0" applyNumberFormat="1" applyFont="1" applyFill="1" applyBorder="1" applyAlignment="1">
      <alignment horizontal="center" vertical="center"/>
    </xf>
    <xf numFmtId="176" fontId="16" fillId="4" borderId="19" xfId="0" applyNumberFormat="1" applyFont="1" applyFill="1" applyBorder="1" applyAlignment="1">
      <alignment horizontal="center" vertical="center"/>
    </xf>
    <xf numFmtId="49" fontId="16" fillId="4" borderId="26" xfId="0" applyNumberFormat="1" applyFont="1" applyFill="1" applyBorder="1" applyAlignment="1">
      <alignment horizontal="center" vertical="center" wrapText="1"/>
    </xf>
    <xf numFmtId="49" fontId="16" fillId="4" borderId="27" xfId="0" applyNumberFormat="1" applyFont="1" applyFill="1" applyBorder="1" applyAlignment="1">
      <alignment horizontal="center" vertical="center" wrapText="1"/>
    </xf>
    <xf numFmtId="49" fontId="16" fillId="4" borderId="28" xfId="0" applyNumberFormat="1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9" fillId="0" borderId="35" xfId="0" applyFont="1" applyBorder="1" applyAlignment="1">
      <alignment vertical="top" wrapText="1"/>
    </xf>
    <xf numFmtId="0" fontId="17" fillId="0" borderId="10" xfId="0" applyFont="1" applyBorder="1" applyAlignment="1">
      <alignment horizontal="center" vertical="center" wrapText="1"/>
    </xf>
    <xf numFmtId="0" fontId="9" fillId="0" borderId="36" xfId="0" applyFont="1" applyBorder="1" applyAlignment="1">
      <alignment vertical="top" wrapText="1"/>
    </xf>
    <xf numFmtId="0" fontId="17" fillId="0" borderId="11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top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7" fillId="0" borderId="47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4" fillId="4" borderId="11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vertical="top" wrapText="1"/>
    </xf>
    <xf numFmtId="176" fontId="15" fillId="4" borderId="13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vertical="top" wrapText="1"/>
    </xf>
    <xf numFmtId="0" fontId="13" fillId="4" borderId="1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top" wrapText="1"/>
    </xf>
    <xf numFmtId="49" fontId="13" fillId="4" borderId="9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49" fontId="13" fillId="4" borderId="10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49" fontId="13" fillId="4" borderId="11" xfId="0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13" fillId="4" borderId="1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0" fontId="14" fillId="4" borderId="10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49" fontId="13" fillId="4" borderId="12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49" fontId="13" fillId="4" borderId="42" xfId="0" applyNumberFormat="1" applyFont="1" applyFill="1" applyBorder="1" applyAlignment="1">
      <alignment horizontal="center" vertical="center" wrapText="1"/>
    </xf>
    <xf numFmtId="0" fontId="9" fillId="0" borderId="49" xfId="0" applyFont="1" applyBorder="1" applyAlignment="1">
      <alignment vertical="top" wrapText="1"/>
    </xf>
    <xf numFmtId="49" fontId="20" fillId="4" borderId="5" xfId="0" applyNumberFormat="1" applyFont="1" applyFill="1" applyBorder="1" applyAlignment="1">
      <alignment horizontal="center" vertical="center" wrapText="1"/>
    </xf>
    <xf numFmtId="0" fontId="9" fillId="0" borderId="53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9" fillId="0" borderId="5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6" xfId="0" applyFont="1" applyBorder="1" applyAlignment="1">
      <alignment horizontal="center" vertical="center" wrapText="1"/>
    </xf>
    <xf numFmtId="0" fontId="9" fillId="0" borderId="44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58" xfId="0" applyFont="1" applyFill="1" applyBorder="1" applyAlignment="1">
      <alignment vertical="center" wrapText="1"/>
    </xf>
    <xf numFmtId="0" fontId="9" fillId="0" borderId="59" xfId="0" applyFont="1" applyBorder="1" applyAlignment="1">
      <alignment vertical="top" wrapText="1"/>
    </xf>
    <xf numFmtId="0" fontId="9" fillId="0" borderId="46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58" xfId="0" applyFont="1" applyBorder="1" applyAlignment="1">
      <alignment vertical="top" wrapText="1"/>
    </xf>
    <xf numFmtId="0" fontId="1" fillId="5" borderId="58" xfId="0" applyFont="1" applyFill="1" applyBorder="1" applyAlignment="1">
      <alignment vertical="top" wrapText="1"/>
    </xf>
    <xf numFmtId="0" fontId="18" fillId="2" borderId="58" xfId="0" applyFont="1" applyFill="1" applyBorder="1" applyAlignment="1">
      <alignment horizontal="right" vertical="center" wrapText="1"/>
    </xf>
  </cellXfs>
  <cellStyles count="1">
    <cellStyle name="標準" xfId="0" builtinId="0"/>
  </cellStyles>
  <dxfs count="19">
    <dxf>
      <font>
        <color rgb="FFE324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color rgb="FF000000"/>
      </font>
      <fill>
        <patternFill patternType="solid">
          <fgColor rgb="FFFF9781"/>
          <bgColor rgb="FFFF9781"/>
        </patternFill>
      </fill>
    </dxf>
    <dxf>
      <font>
        <color rgb="FFE32400"/>
      </font>
      <fill>
        <patternFill patternType="none"/>
      </fill>
    </dxf>
    <dxf>
      <font>
        <color rgb="FF3A88FE"/>
      </font>
      <fill>
        <patternFill patternType="none"/>
      </fill>
    </dxf>
    <dxf>
      <font>
        <color rgb="FFE324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color rgb="FF000000"/>
      </font>
      <fill>
        <patternFill patternType="solid">
          <fgColor rgb="FFFF9781"/>
          <bgColor rgb="FFFF9781"/>
        </patternFill>
      </fill>
    </dxf>
    <dxf>
      <font>
        <color rgb="FF3A88FE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FF9781"/>
          <bgColor rgb="FFFF9781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3A88FE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FEFEFE"/>
      </font>
      <fill>
        <patternFill patternType="solid">
          <fgColor rgb="FF00A1FE"/>
          <bgColor rgb="FF00A1FE"/>
        </patternFill>
      </fill>
    </dxf>
    <dxf>
      <font>
        <color rgb="FF000000"/>
      </font>
      <fill>
        <patternFill patternType="solid">
          <fgColor rgb="FFFFFC98"/>
          <bgColor rgb="FFFFFC98"/>
        </patternFill>
      </fill>
    </dxf>
    <dxf>
      <font>
        <color rgb="FF000000"/>
      </font>
      <fill>
        <patternFill patternType="solid">
          <fgColor rgb="FFFFFC98"/>
          <bgColor rgb="FFFFFC98"/>
        </patternFill>
      </fill>
    </dxf>
    <dxf>
      <font>
        <color rgb="FF000000"/>
      </font>
      <fill>
        <patternFill patternType="solid">
          <fgColor rgb="FFFF9781"/>
          <bgColor rgb="FFFF978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ヒラギノ角ゴ pron w3"/>
        <a:ea typeface="ヒラギノ角ゴ pron w3"/>
        <a:cs typeface="ヒラギノ角ゴ pron w3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05"/>
  <sheetViews>
    <sheetView showGridLines="0" tabSelected="1" topLeftCell="A4" workbookViewId="0">
      <pane xSplit="6" topLeftCell="G1" activePane="topRight" state="frozen"/>
      <selection pane="topRight" activeCell="E14" sqref="E14:E15"/>
    </sheetView>
  </sheetViews>
  <sheetFormatPr defaultColWidth="14.44140625" defaultRowHeight="15" customHeight="1"/>
  <cols>
    <col min="1" max="1" width="2.88671875" customWidth="1"/>
    <col min="2" max="2" width="5.44140625" customWidth="1"/>
    <col min="3" max="3" width="13.6640625" customWidth="1"/>
    <col min="4" max="4" width="8" customWidth="1"/>
    <col min="5" max="5" width="14.109375" customWidth="1"/>
    <col min="6" max="6" width="15.6640625" customWidth="1"/>
    <col min="7" max="7" width="10.5546875" customWidth="1"/>
    <col min="8" max="38" width="6.44140625" customWidth="1"/>
    <col min="39" max="39" width="9.5546875" customWidth="1"/>
    <col min="40" max="40" width="9.88671875" customWidth="1"/>
    <col min="41" max="41" width="24.33203125" customWidth="1"/>
    <col min="42" max="50" width="11.44140625" customWidth="1"/>
  </cols>
  <sheetData>
    <row r="1" spans="1:50" ht="26.25" customHeight="1">
      <c r="A1" s="1"/>
      <c r="B1" s="2"/>
      <c r="C1" s="3" t="s">
        <v>0</v>
      </c>
      <c r="D1" s="4" t="s">
        <v>1</v>
      </c>
      <c r="E1" s="2"/>
      <c r="F1" s="5" t="s">
        <v>2</v>
      </c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8"/>
      <c r="V1" s="8"/>
      <c r="W1" s="7"/>
      <c r="X1" s="7"/>
      <c r="Y1" s="7"/>
      <c r="Z1" s="7"/>
      <c r="AA1" s="7"/>
      <c r="AB1" s="7"/>
      <c r="AP1" s="1"/>
      <c r="AQ1" s="1"/>
      <c r="AR1" s="1"/>
      <c r="AS1" s="1"/>
      <c r="AT1" s="1"/>
      <c r="AU1" s="1"/>
      <c r="AV1" s="1"/>
      <c r="AW1" s="1"/>
      <c r="AX1" s="1"/>
    </row>
    <row r="2" spans="1:50" ht="26.25" customHeight="1">
      <c r="A2" s="1"/>
      <c r="B2" s="2"/>
      <c r="C2" s="3">
        <v>2024</v>
      </c>
      <c r="D2" s="4">
        <v>1</v>
      </c>
      <c r="E2" s="2"/>
      <c r="F2" s="5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7"/>
      <c r="X2" s="7"/>
      <c r="Y2" s="7"/>
      <c r="Z2" s="7"/>
      <c r="AA2" s="7"/>
      <c r="AB2" s="7"/>
      <c r="AP2" s="1"/>
      <c r="AQ2" s="1"/>
      <c r="AR2" s="1"/>
      <c r="AS2" s="1"/>
      <c r="AT2" s="1"/>
      <c r="AU2" s="1"/>
      <c r="AV2" s="1"/>
      <c r="AW2" s="1"/>
      <c r="AX2" s="1"/>
    </row>
    <row r="3" spans="1:50" ht="26.25" customHeight="1">
      <c r="A3" s="1"/>
      <c r="B3" s="82" t="s">
        <v>3</v>
      </c>
      <c r="C3" s="71"/>
      <c r="D3" s="71"/>
      <c r="E3" s="71"/>
      <c r="F3" s="9" t="s">
        <v>4</v>
      </c>
      <c r="G3" s="6"/>
      <c r="H3" s="7"/>
      <c r="I3" s="7"/>
      <c r="J3" s="7"/>
      <c r="K3" s="7"/>
      <c r="L3" s="7"/>
      <c r="M3" s="7"/>
      <c r="N3" s="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P3" s="1"/>
      <c r="AQ3" s="1"/>
      <c r="AR3" s="1"/>
      <c r="AS3" s="1"/>
      <c r="AT3" s="1"/>
      <c r="AU3" s="1"/>
      <c r="AV3" s="1"/>
      <c r="AW3" s="1"/>
      <c r="AX3" s="1"/>
    </row>
    <row r="4" spans="1:50" ht="26.25" customHeight="1">
      <c r="A4" s="1"/>
      <c r="B4" s="83" t="s">
        <v>5</v>
      </c>
      <c r="C4" s="71"/>
      <c r="D4" s="71"/>
      <c r="E4" s="71"/>
      <c r="F4" s="71"/>
      <c r="G4" s="10"/>
      <c r="H4" s="84" t="s">
        <v>6</v>
      </c>
      <c r="I4" s="79"/>
      <c r="J4" s="79"/>
      <c r="K4" s="79"/>
      <c r="L4" s="79"/>
      <c r="M4" s="79"/>
      <c r="N4" s="79"/>
      <c r="O4" s="80"/>
      <c r="P4" s="8"/>
      <c r="Q4" s="8"/>
      <c r="R4" s="8"/>
      <c r="S4" s="8"/>
      <c r="T4" s="8"/>
      <c r="U4" s="11" t="s">
        <v>7</v>
      </c>
      <c r="V4" s="11"/>
      <c r="W4" s="12"/>
      <c r="X4" s="12"/>
      <c r="Y4" s="12"/>
      <c r="Z4" s="12"/>
      <c r="AA4" s="12"/>
      <c r="AB4" s="12"/>
      <c r="AL4" s="12"/>
      <c r="AM4" s="12"/>
      <c r="AN4" s="12"/>
      <c r="AO4" s="12"/>
      <c r="AP4" s="13"/>
      <c r="AQ4" s="13"/>
      <c r="AR4" s="13"/>
      <c r="AS4" s="1"/>
      <c r="AT4" s="1"/>
      <c r="AU4" s="1"/>
      <c r="AV4" s="1"/>
      <c r="AW4" s="1"/>
      <c r="AX4" s="1"/>
    </row>
    <row r="5" spans="1:50" ht="26.25" customHeight="1">
      <c r="A5" s="1"/>
      <c r="B5" s="85" t="s">
        <v>8</v>
      </c>
      <c r="C5" s="71"/>
      <c r="D5" s="71"/>
      <c r="E5" s="71"/>
      <c r="F5" s="71"/>
      <c r="G5" s="10"/>
      <c r="H5" s="14" t="s">
        <v>1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5"/>
      <c r="Q5" s="15"/>
      <c r="R5" s="16"/>
      <c r="S5" s="16"/>
      <c r="T5" s="16"/>
      <c r="U5" s="86" t="s">
        <v>16</v>
      </c>
      <c r="V5" s="71"/>
      <c r="W5" s="71"/>
      <c r="X5" s="71"/>
      <c r="Y5" s="71"/>
      <c r="Z5" s="71"/>
      <c r="AA5" s="71"/>
      <c r="AB5" s="71"/>
      <c r="AL5" s="12"/>
      <c r="AM5" s="12"/>
      <c r="AO5" s="17"/>
      <c r="AS5" s="1"/>
      <c r="AT5" s="1"/>
      <c r="AU5" s="1"/>
      <c r="AV5" s="1"/>
      <c r="AW5" s="1"/>
      <c r="AX5" s="1"/>
    </row>
    <row r="6" spans="1:50" ht="26.25" customHeight="1">
      <c r="A6" s="1"/>
      <c r="B6" s="18"/>
      <c r="C6" s="2"/>
      <c r="D6" s="2"/>
      <c r="E6" s="2"/>
      <c r="F6" s="2"/>
      <c r="G6" s="10"/>
      <c r="H6" s="19" t="s">
        <v>17</v>
      </c>
      <c r="I6" s="19" t="s">
        <v>17</v>
      </c>
      <c r="J6" s="19" t="s">
        <v>17</v>
      </c>
      <c r="K6" s="19" t="s">
        <v>17</v>
      </c>
      <c r="L6" s="19" t="s">
        <v>17</v>
      </c>
      <c r="M6" s="19" t="s">
        <v>18</v>
      </c>
      <c r="N6" s="19" t="s">
        <v>18</v>
      </c>
      <c r="O6" s="19" t="s">
        <v>18</v>
      </c>
      <c r="P6" s="15" t="s">
        <v>19</v>
      </c>
      <c r="Q6" s="87" t="s">
        <v>20</v>
      </c>
      <c r="R6" s="71"/>
      <c r="S6" s="71"/>
      <c r="T6" s="8"/>
      <c r="U6" s="8"/>
      <c r="V6" s="8"/>
      <c r="W6" s="8"/>
      <c r="X6" s="8"/>
      <c r="Y6" s="8"/>
      <c r="Z6" s="8"/>
      <c r="AA6" s="11"/>
      <c r="AB6" s="11"/>
      <c r="AL6" s="11"/>
      <c r="AM6" s="11"/>
      <c r="AN6" s="11"/>
      <c r="AO6" s="11"/>
      <c r="AP6" s="1"/>
      <c r="AQ6" s="1"/>
      <c r="AR6" s="1"/>
      <c r="AS6" s="1"/>
      <c r="AT6" s="1"/>
      <c r="AU6" s="1"/>
      <c r="AV6" s="1"/>
      <c r="AW6" s="1"/>
      <c r="AX6" s="1"/>
    </row>
    <row r="7" spans="1:50" ht="26.25" customHeight="1">
      <c r="A7" s="1"/>
      <c r="B7" s="88" t="s">
        <v>21</v>
      </c>
      <c r="C7" s="71"/>
      <c r="D7" s="71"/>
      <c r="E7" s="71"/>
      <c r="F7" s="71"/>
      <c r="G7" s="11"/>
      <c r="H7" s="78" t="s">
        <v>22</v>
      </c>
      <c r="I7" s="79"/>
      <c r="J7" s="79"/>
      <c r="K7" s="79"/>
      <c r="L7" s="79"/>
      <c r="M7" s="79"/>
      <c r="N7" s="79"/>
      <c r="O7" s="80"/>
      <c r="P7" s="11"/>
      <c r="Q7" s="71"/>
      <c r="R7" s="71"/>
      <c r="S7" s="71"/>
      <c r="T7" s="11"/>
      <c r="U7" s="11" t="s">
        <v>23</v>
      </c>
      <c r="V7" s="11"/>
      <c r="W7" s="11"/>
      <c r="X7" s="81">
        <v>30</v>
      </c>
      <c r="Y7" s="71"/>
      <c r="Z7" s="20" t="s">
        <v>14</v>
      </c>
      <c r="AA7" s="11"/>
      <c r="AB7" s="11"/>
      <c r="AC7" s="11"/>
      <c r="AL7" s="11"/>
      <c r="AM7" s="11"/>
      <c r="AN7" s="11"/>
      <c r="AO7" s="11"/>
      <c r="AP7" s="1"/>
      <c r="AQ7" s="1"/>
      <c r="AR7" s="1"/>
      <c r="AS7" s="1"/>
      <c r="AT7" s="1"/>
      <c r="AU7" s="1"/>
      <c r="AV7" s="1"/>
      <c r="AW7" s="1"/>
      <c r="AX7" s="1"/>
    </row>
    <row r="8" spans="1:50" ht="26.25" customHeight="1">
      <c r="A8" s="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"/>
      <c r="AQ8" s="1"/>
      <c r="AR8" s="1"/>
      <c r="AS8" s="1"/>
      <c r="AT8" s="1"/>
      <c r="AU8" s="1"/>
      <c r="AV8" s="1"/>
      <c r="AW8" s="1"/>
      <c r="AX8" s="1"/>
    </row>
    <row r="9" spans="1:50" ht="25.5" customHeight="1">
      <c r="A9" s="1"/>
      <c r="B9" s="94" t="s">
        <v>24</v>
      </c>
      <c r="C9" s="76"/>
      <c r="D9" s="76"/>
      <c r="E9" s="76"/>
      <c r="F9" s="77"/>
      <c r="G9" s="95" t="s">
        <v>25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96"/>
      <c r="AM9" s="97" t="s">
        <v>26</v>
      </c>
      <c r="AN9" s="100" t="s">
        <v>27</v>
      </c>
      <c r="AO9" s="103" t="s">
        <v>28</v>
      </c>
      <c r="AP9" s="1"/>
      <c r="AQ9" s="1"/>
      <c r="AR9" s="1"/>
      <c r="AS9" s="1"/>
      <c r="AT9" s="1"/>
      <c r="AU9" s="1"/>
      <c r="AV9" s="1"/>
      <c r="AW9" s="1"/>
      <c r="AX9" s="1"/>
    </row>
    <row r="10" spans="1:50" ht="25.5" customHeight="1">
      <c r="A10" s="1"/>
      <c r="B10" s="106" t="s">
        <v>29</v>
      </c>
      <c r="C10" s="108" t="s">
        <v>30</v>
      </c>
      <c r="D10" s="108" t="s">
        <v>31</v>
      </c>
      <c r="E10" s="108" t="s">
        <v>32</v>
      </c>
      <c r="F10" s="89" t="s">
        <v>33</v>
      </c>
      <c r="G10" s="91"/>
      <c r="H10" s="21">
        <f>DATE($C$2,$D$2,1)</f>
        <v>45292</v>
      </c>
      <c r="I10" s="22">
        <f t="shared" ref="I10:AL10" si="0">H10+1</f>
        <v>45293</v>
      </c>
      <c r="J10" s="22">
        <f t="shared" si="0"/>
        <v>45294</v>
      </c>
      <c r="K10" s="22">
        <f t="shared" si="0"/>
        <v>45295</v>
      </c>
      <c r="L10" s="22">
        <f t="shared" si="0"/>
        <v>45296</v>
      </c>
      <c r="M10" s="22">
        <f t="shared" si="0"/>
        <v>45297</v>
      </c>
      <c r="N10" s="22">
        <f t="shared" si="0"/>
        <v>45298</v>
      </c>
      <c r="O10" s="22">
        <f t="shared" si="0"/>
        <v>45299</v>
      </c>
      <c r="P10" s="23">
        <f t="shared" si="0"/>
        <v>45300</v>
      </c>
      <c r="Q10" s="24">
        <f t="shared" si="0"/>
        <v>45301</v>
      </c>
      <c r="R10" s="25">
        <f t="shared" si="0"/>
        <v>45302</v>
      </c>
      <c r="S10" s="22">
        <f t="shared" si="0"/>
        <v>45303</v>
      </c>
      <c r="T10" s="22">
        <f t="shared" si="0"/>
        <v>45304</v>
      </c>
      <c r="U10" s="22">
        <f t="shared" si="0"/>
        <v>45305</v>
      </c>
      <c r="V10" s="22">
        <f t="shared" si="0"/>
        <v>45306</v>
      </c>
      <c r="W10" s="22">
        <f t="shared" si="0"/>
        <v>45307</v>
      </c>
      <c r="X10" s="22">
        <f t="shared" si="0"/>
        <v>45308</v>
      </c>
      <c r="Y10" s="22">
        <f t="shared" si="0"/>
        <v>45309</v>
      </c>
      <c r="Z10" s="22">
        <f t="shared" si="0"/>
        <v>45310</v>
      </c>
      <c r="AA10" s="22">
        <f t="shared" si="0"/>
        <v>45311</v>
      </c>
      <c r="AB10" s="23">
        <f t="shared" si="0"/>
        <v>45312</v>
      </c>
      <c r="AC10" s="24">
        <f t="shared" si="0"/>
        <v>45313</v>
      </c>
      <c r="AD10" s="25">
        <f t="shared" si="0"/>
        <v>45314</v>
      </c>
      <c r="AE10" s="22">
        <f t="shared" si="0"/>
        <v>45315</v>
      </c>
      <c r="AF10" s="22">
        <f t="shared" si="0"/>
        <v>45316</v>
      </c>
      <c r="AG10" s="22">
        <f t="shared" si="0"/>
        <v>45317</v>
      </c>
      <c r="AH10" s="22">
        <f t="shared" si="0"/>
        <v>45318</v>
      </c>
      <c r="AI10" s="22">
        <f t="shared" si="0"/>
        <v>45319</v>
      </c>
      <c r="AJ10" s="22">
        <f t="shared" si="0"/>
        <v>45320</v>
      </c>
      <c r="AK10" s="22">
        <f t="shared" si="0"/>
        <v>45321</v>
      </c>
      <c r="AL10" s="26">
        <f t="shared" si="0"/>
        <v>45322</v>
      </c>
      <c r="AM10" s="98"/>
      <c r="AN10" s="101"/>
      <c r="AO10" s="104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25.5" customHeight="1">
      <c r="A11" s="1"/>
      <c r="B11" s="107"/>
      <c r="C11" s="109"/>
      <c r="D11" s="109"/>
      <c r="E11" s="109"/>
      <c r="F11" s="90"/>
      <c r="G11" s="92"/>
      <c r="H11" s="27" t="str">
        <f t="shared" ref="H11:AL11" si="1">TEXT(H10,"ddd")</f>
        <v>Mon</v>
      </c>
      <c r="I11" s="28" t="str">
        <f t="shared" si="1"/>
        <v>Tue</v>
      </c>
      <c r="J11" s="28" t="str">
        <f t="shared" si="1"/>
        <v>Wed</v>
      </c>
      <c r="K11" s="28" t="str">
        <f t="shared" si="1"/>
        <v>Thu</v>
      </c>
      <c r="L11" s="28" t="str">
        <f t="shared" si="1"/>
        <v>Fri</v>
      </c>
      <c r="M11" s="28" t="str">
        <f t="shared" si="1"/>
        <v>Sat</v>
      </c>
      <c r="N11" s="28" t="str">
        <f t="shared" si="1"/>
        <v>Sun</v>
      </c>
      <c r="O11" s="28" t="str">
        <f t="shared" si="1"/>
        <v>Mon</v>
      </c>
      <c r="P11" s="28" t="str">
        <f t="shared" si="1"/>
        <v>Tue</v>
      </c>
      <c r="Q11" s="28" t="str">
        <f t="shared" si="1"/>
        <v>Wed</v>
      </c>
      <c r="R11" s="28" t="str">
        <f t="shared" si="1"/>
        <v>Thu</v>
      </c>
      <c r="S11" s="28" t="str">
        <f t="shared" si="1"/>
        <v>Fri</v>
      </c>
      <c r="T11" s="28" t="str">
        <f t="shared" si="1"/>
        <v>Sat</v>
      </c>
      <c r="U11" s="28" t="str">
        <f t="shared" si="1"/>
        <v>Sun</v>
      </c>
      <c r="V11" s="28" t="str">
        <f t="shared" si="1"/>
        <v>Mon</v>
      </c>
      <c r="W11" s="28" t="str">
        <f t="shared" si="1"/>
        <v>Tue</v>
      </c>
      <c r="X11" s="28" t="str">
        <f t="shared" si="1"/>
        <v>Wed</v>
      </c>
      <c r="Y11" s="28" t="str">
        <f t="shared" si="1"/>
        <v>Thu</v>
      </c>
      <c r="Z11" s="28" t="str">
        <f t="shared" si="1"/>
        <v>Fri</v>
      </c>
      <c r="AA11" s="28" t="str">
        <f t="shared" si="1"/>
        <v>Sat</v>
      </c>
      <c r="AB11" s="28" t="str">
        <f t="shared" si="1"/>
        <v>Sun</v>
      </c>
      <c r="AC11" s="28" t="str">
        <f t="shared" si="1"/>
        <v>Mon</v>
      </c>
      <c r="AD11" s="28" t="str">
        <f t="shared" si="1"/>
        <v>Tue</v>
      </c>
      <c r="AE11" s="28" t="str">
        <f t="shared" si="1"/>
        <v>Wed</v>
      </c>
      <c r="AF11" s="28" t="str">
        <f t="shared" si="1"/>
        <v>Thu</v>
      </c>
      <c r="AG11" s="28" t="str">
        <f t="shared" si="1"/>
        <v>Fri</v>
      </c>
      <c r="AH11" s="28" t="str">
        <f t="shared" si="1"/>
        <v>Sat</v>
      </c>
      <c r="AI11" s="28" t="str">
        <f t="shared" si="1"/>
        <v>Sun</v>
      </c>
      <c r="AJ11" s="28" t="str">
        <f t="shared" si="1"/>
        <v>Mon</v>
      </c>
      <c r="AK11" s="28" t="str">
        <f t="shared" si="1"/>
        <v>Tue</v>
      </c>
      <c r="AL11" s="29" t="str">
        <f t="shared" si="1"/>
        <v>Wed</v>
      </c>
      <c r="AM11" s="99"/>
      <c r="AN11" s="102"/>
      <c r="AO11" s="105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25.5" customHeight="1">
      <c r="A12" s="1"/>
      <c r="B12" s="110"/>
      <c r="C12" s="111"/>
      <c r="D12" s="111"/>
      <c r="E12" s="111"/>
      <c r="F12" s="93"/>
      <c r="G12" s="30" t="s">
        <v>34</v>
      </c>
      <c r="H12" s="31" t="s">
        <v>35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3"/>
      <c r="AM12" s="64">
        <f>SUM(H13:AL13)</f>
        <v>0</v>
      </c>
      <c r="AN12" s="66">
        <f>AM12/($X$7/7)</f>
        <v>0</v>
      </c>
      <c r="AO12" s="68" t="s">
        <v>36</v>
      </c>
      <c r="AP12" s="1"/>
      <c r="AQ12" s="70"/>
      <c r="AR12" s="71"/>
      <c r="AS12" s="71"/>
      <c r="AT12" s="71"/>
      <c r="AU12" s="71"/>
      <c r="AV12" s="71"/>
      <c r="AW12" s="71"/>
      <c r="AX12" s="71"/>
    </row>
    <row r="13" spans="1:50" ht="25.5" customHeight="1">
      <c r="A13" s="1"/>
      <c r="B13" s="65"/>
      <c r="C13" s="67"/>
      <c r="D13" s="67"/>
      <c r="E13" s="67"/>
      <c r="F13" s="69"/>
      <c r="G13" s="35" t="s">
        <v>37</v>
      </c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8"/>
      <c r="AM13" s="65"/>
      <c r="AN13" s="67"/>
      <c r="AO13" s="69"/>
      <c r="AP13" s="1"/>
      <c r="AQ13" s="34"/>
      <c r="AR13" s="34"/>
      <c r="AS13" s="34"/>
      <c r="AT13" s="34"/>
      <c r="AU13" s="34"/>
      <c r="AV13" s="34"/>
      <c r="AW13" s="34"/>
      <c r="AX13" s="34"/>
    </row>
    <row r="14" spans="1:50" ht="25.5" customHeight="1">
      <c r="A14" s="1"/>
      <c r="B14" s="115"/>
      <c r="C14" s="112"/>
      <c r="D14" s="113"/>
      <c r="E14" s="112"/>
      <c r="F14" s="114"/>
      <c r="G14" s="39" t="s">
        <v>34</v>
      </c>
      <c r="H14" s="40" t="s">
        <v>35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2"/>
      <c r="AM14" s="72">
        <f>SUM(H15:AL15)</f>
        <v>0</v>
      </c>
      <c r="AN14" s="73">
        <f>AM14/($X$7/7)</f>
        <v>0</v>
      </c>
      <c r="AO14" s="74" t="s">
        <v>38</v>
      </c>
      <c r="AP14" s="1"/>
      <c r="AQ14" s="43"/>
      <c r="AR14" s="44"/>
      <c r="AS14" s="44"/>
      <c r="AT14" s="44"/>
      <c r="AU14" s="44"/>
      <c r="AV14" s="44"/>
      <c r="AW14" s="44"/>
      <c r="AX14" s="44"/>
    </row>
    <row r="15" spans="1:50" ht="25.5" customHeight="1">
      <c r="A15" s="1"/>
      <c r="B15" s="65"/>
      <c r="C15" s="67"/>
      <c r="D15" s="67"/>
      <c r="E15" s="67"/>
      <c r="F15" s="69"/>
      <c r="G15" s="35" t="s">
        <v>37</v>
      </c>
      <c r="H15" s="3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8"/>
      <c r="AM15" s="65"/>
      <c r="AN15" s="67"/>
      <c r="AO15" s="69"/>
      <c r="AP15" s="1"/>
      <c r="AQ15" s="44"/>
      <c r="AR15" s="43"/>
      <c r="AS15" s="43"/>
      <c r="AT15" s="43"/>
      <c r="AU15" s="43"/>
      <c r="AV15" s="43"/>
      <c r="AW15" s="43"/>
      <c r="AX15" s="43"/>
    </row>
    <row r="16" spans="1:50" ht="25.5" customHeight="1">
      <c r="A16" s="1"/>
      <c r="B16" s="115"/>
      <c r="C16" s="112"/>
      <c r="D16" s="113"/>
      <c r="E16" s="112"/>
      <c r="F16" s="114"/>
      <c r="G16" s="39" t="s">
        <v>34</v>
      </c>
      <c r="H16" s="40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2"/>
      <c r="AM16" s="72">
        <f>SUM(H17:AL17)</f>
        <v>0</v>
      </c>
      <c r="AN16" s="73">
        <f>AM16/($X$7/7)</f>
        <v>0</v>
      </c>
      <c r="AO16" s="74"/>
      <c r="AP16" s="1"/>
      <c r="AQ16" s="44"/>
      <c r="AR16" s="43"/>
      <c r="AS16" s="43"/>
      <c r="AT16" s="43"/>
      <c r="AU16" s="43"/>
      <c r="AV16" s="43"/>
      <c r="AW16" s="43"/>
      <c r="AX16" s="43"/>
    </row>
    <row r="17" spans="1:50" ht="25.5" customHeight="1">
      <c r="A17" s="1"/>
      <c r="B17" s="65"/>
      <c r="C17" s="67"/>
      <c r="D17" s="67"/>
      <c r="E17" s="67"/>
      <c r="F17" s="69"/>
      <c r="G17" s="35" t="s">
        <v>37</v>
      </c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/>
      <c r="AM17" s="65"/>
      <c r="AN17" s="67"/>
      <c r="AO17" s="69"/>
      <c r="AP17" s="1"/>
    </row>
    <row r="18" spans="1:50" ht="25.5" customHeight="1">
      <c r="A18" s="1"/>
      <c r="B18" s="115"/>
      <c r="C18" s="112"/>
      <c r="D18" s="113"/>
      <c r="E18" s="112"/>
      <c r="F18" s="114"/>
      <c r="G18" s="39" t="s">
        <v>34</v>
      </c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72">
        <f>SUM(H19:AL19)</f>
        <v>0</v>
      </c>
      <c r="AN18" s="73">
        <f>AM18/($X$7/7)</f>
        <v>0</v>
      </c>
      <c r="AO18" s="74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25.5" customHeight="1">
      <c r="A19" s="1"/>
      <c r="B19" s="65"/>
      <c r="C19" s="67"/>
      <c r="D19" s="67"/>
      <c r="E19" s="67"/>
      <c r="F19" s="69"/>
      <c r="G19" s="35" t="s">
        <v>37</v>
      </c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8"/>
      <c r="AM19" s="65"/>
      <c r="AN19" s="67"/>
      <c r="AO19" s="69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25.5" customHeight="1">
      <c r="A20" s="1"/>
      <c r="B20" s="115"/>
      <c r="C20" s="112"/>
      <c r="D20" s="113"/>
      <c r="E20" s="112"/>
      <c r="F20" s="114"/>
      <c r="G20" s="39" t="s">
        <v>34</v>
      </c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2"/>
      <c r="AM20" s="72">
        <f>SUM(H21:AL21)</f>
        <v>0</v>
      </c>
      <c r="AN20" s="73">
        <f>AM20/($X$7/7)</f>
        <v>0</v>
      </c>
      <c r="AO20" s="74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25.5" customHeight="1">
      <c r="A21" s="1"/>
      <c r="B21" s="65"/>
      <c r="C21" s="67"/>
      <c r="D21" s="67"/>
      <c r="E21" s="67"/>
      <c r="F21" s="69"/>
      <c r="G21" s="35" t="s">
        <v>37</v>
      </c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8"/>
      <c r="AM21" s="65"/>
      <c r="AN21" s="67"/>
      <c r="AO21" s="69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25.5" customHeight="1">
      <c r="A22" s="1"/>
      <c r="B22" s="115"/>
      <c r="C22" s="112"/>
      <c r="D22" s="113"/>
      <c r="E22" s="112"/>
      <c r="F22" s="114"/>
      <c r="G22" s="39" t="s">
        <v>34</v>
      </c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2"/>
      <c r="AM22" s="72">
        <f>SUM(H23:AL23)</f>
        <v>0</v>
      </c>
      <c r="AN22" s="73">
        <f>AM22/($X$7/7)</f>
        <v>0</v>
      </c>
      <c r="AO22" s="74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25.5" customHeight="1">
      <c r="A23" s="1"/>
      <c r="B23" s="65"/>
      <c r="C23" s="67"/>
      <c r="D23" s="67"/>
      <c r="E23" s="67"/>
      <c r="F23" s="69"/>
      <c r="G23" s="35" t="s">
        <v>37</v>
      </c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8"/>
      <c r="AM23" s="65"/>
      <c r="AN23" s="67"/>
      <c r="AO23" s="69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25.5" customHeight="1">
      <c r="A24" s="1"/>
      <c r="B24" s="115"/>
      <c r="C24" s="112"/>
      <c r="D24" s="113"/>
      <c r="E24" s="112"/>
      <c r="F24" s="114"/>
      <c r="G24" s="39" t="s">
        <v>34</v>
      </c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2"/>
      <c r="AM24" s="72">
        <f>SUM(H25:AL25)</f>
        <v>0</v>
      </c>
      <c r="AN24" s="73">
        <f>AM24/($X$7/7)</f>
        <v>0</v>
      </c>
      <c r="AO24" s="74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25.5" customHeight="1">
      <c r="A25" s="1"/>
      <c r="B25" s="65"/>
      <c r="C25" s="67"/>
      <c r="D25" s="67"/>
      <c r="E25" s="67"/>
      <c r="F25" s="69"/>
      <c r="G25" s="35" t="s">
        <v>37</v>
      </c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8"/>
      <c r="AM25" s="65"/>
      <c r="AN25" s="67"/>
      <c r="AO25" s="69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25.5" customHeight="1">
      <c r="A26" s="1"/>
      <c r="B26" s="115"/>
      <c r="C26" s="112"/>
      <c r="D26" s="113"/>
      <c r="E26" s="112"/>
      <c r="F26" s="114"/>
      <c r="G26" s="39" t="s">
        <v>34</v>
      </c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2"/>
      <c r="AM26" s="72">
        <f>SUM(H27:AL27)</f>
        <v>0</v>
      </c>
      <c r="AN26" s="73">
        <f>AM26/($X$7/7)</f>
        <v>0</v>
      </c>
      <c r="AO26" s="74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25.5" customHeight="1">
      <c r="A27" s="1"/>
      <c r="B27" s="65"/>
      <c r="C27" s="67"/>
      <c r="D27" s="67"/>
      <c r="E27" s="67"/>
      <c r="F27" s="69"/>
      <c r="G27" s="35" t="s">
        <v>37</v>
      </c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8"/>
      <c r="AM27" s="65"/>
      <c r="AN27" s="67"/>
      <c r="AO27" s="69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25.5" customHeight="1">
      <c r="A28" s="1"/>
      <c r="B28" s="115"/>
      <c r="C28" s="112"/>
      <c r="D28" s="113"/>
      <c r="E28" s="112"/>
      <c r="F28" s="114"/>
      <c r="G28" s="39" t="s">
        <v>34</v>
      </c>
      <c r="H28" s="40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72">
        <f>SUM(H29:AL29)</f>
        <v>0</v>
      </c>
      <c r="AN28" s="73">
        <f>AM28/($X$7/7)</f>
        <v>0</v>
      </c>
      <c r="AO28" s="74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25.5" customHeight="1">
      <c r="A29" s="1"/>
      <c r="B29" s="65"/>
      <c r="C29" s="67"/>
      <c r="D29" s="67"/>
      <c r="E29" s="67"/>
      <c r="F29" s="69"/>
      <c r="G29" s="35" t="s">
        <v>37</v>
      </c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8"/>
      <c r="AM29" s="65"/>
      <c r="AN29" s="67"/>
      <c r="AO29" s="69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25.5" customHeight="1">
      <c r="A30" s="1"/>
      <c r="B30" s="115"/>
      <c r="C30" s="112"/>
      <c r="D30" s="113"/>
      <c r="E30" s="112"/>
      <c r="F30" s="114"/>
      <c r="G30" s="39" t="s">
        <v>34</v>
      </c>
      <c r="H30" s="40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72">
        <f>SUM(H31:AL31)</f>
        <v>0</v>
      </c>
      <c r="AN30" s="73">
        <f>AM30/($X$7/7)</f>
        <v>0</v>
      </c>
      <c r="AO30" s="74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25.5" customHeight="1">
      <c r="A31" s="1"/>
      <c r="B31" s="65"/>
      <c r="C31" s="67"/>
      <c r="D31" s="67"/>
      <c r="E31" s="67"/>
      <c r="F31" s="69"/>
      <c r="G31" s="35" t="s">
        <v>37</v>
      </c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8"/>
      <c r="AM31" s="65"/>
      <c r="AN31" s="67"/>
      <c r="AO31" s="69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25.5" customHeight="1">
      <c r="A32" s="1"/>
      <c r="B32" s="115"/>
      <c r="C32" s="112"/>
      <c r="D32" s="113"/>
      <c r="E32" s="112"/>
      <c r="F32" s="114"/>
      <c r="G32" s="39" t="s">
        <v>34</v>
      </c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2"/>
      <c r="AM32" s="72">
        <f>SUM(H33:AL33)</f>
        <v>0</v>
      </c>
      <c r="AN32" s="73">
        <f>AM32/($X$7/7)</f>
        <v>0</v>
      </c>
      <c r="AO32" s="74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25.5" customHeight="1">
      <c r="A33" s="1"/>
      <c r="B33" s="116"/>
      <c r="C33" s="102"/>
      <c r="D33" s="67"/>
      <c r="E33" s="102"/>
      <c r="F33" s="105"/>
      <c r="G33" s="45" t="s">
        <v>37</v>
      </c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8"/>
      <c r="AM33" s="65"/>
      <c r="AN33" s="67"/>
      <c r="AO33" s="69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25.5" customHeight="1">
      <c r="A34" s="1"/>
      <c r="B34" s="117" t="s">
        <v>39</v>
      </c>
      <c r="C34" s="76"/>
      <c r="D34" s="76"/>
      <c r="E34" s="76"/>
      <c r="F34" s="118"/>
      <c r="G34" s="49"/>
      <c r="H34" s="50" t="str">
        <f t="shared" ref="H34:AL34" si="2">IF(COUNTIF(H12:H32,"日待")+COUNTIF(H12:H32,"遅待")=0,"無","有")</f>
        <v>無</v>
      </c>
      <c r="I34" s="51" t="str">
        <f t="shared" si="2"/>
        <v>無</v>
      </c>
      <c r="J34" s="51" t="str">
        <f t="shared" si="2"/>
        <v>無</v>
      </c>
      <c r="K34" s="51" t="str">
        <f t="shared" si="2"/>
        <v>無</v>
      </c>
      <c r="L34" s="51" t="str">
        <f t="shared" si="2"/>
        <v>無</v>
      </c>
      <c r="M34" s="51" t="str">
        <f t="shared" si="2"/>
        <v>無</v>
      </c>
      <c r="N34" s="51" t="str">
        <f t="shared" si="2"/>
        <v>無</v>
      </c>
      <c r="O34" s="51" t="str">
        <f t="shared" si="2"/>
        <v>無</v>
      </c>
      <c r="P34" s="51" t="str">
        <f t="shared" si="2"/>
        <v>無</v>
      </c>
      <c r="Q34" s="51" t="str">
        <f t="shared" si="2"/>
        <v>無</v>
      </c>
      <c r="R34" s="51" t="str">
        <f t="shared" si="2"/>
        <v>無</v>
      </c>
      <c r="S34" s="51" t="str">
        <f t="shared" si="2"/>
        <v>無</v>
      </c>
      <c r="T34" s="51" t="str">
        <f t="shared" si="2"/>
        <v>無</v>
      </c>
      <c r="U34" s="51" t="str">
        <f t="shared" si="2"/>
        <v>無</v>
      </c>
      <c r="V34" s="51" t="str">
        <f t="shared" si="2"/>
        <v>無</v>
      </c>
      <c r="W34" s="51" t="str">
        <f t="shared" si="2"/>
        <v>無</v>
      </c>
      <c r="X34" s="51" t="str">
        <f t="shared" si="2"/>
        <v>無</v>
      </c>
      <c r="Y34" s="51" t="str">
        <f t="shared" si="2"/>
        <v>無</v>
      </c>
      <c r="Z34" s="51" t="str">
        <f t="shared" si="2"/>
        <v>無</v>
      </c>
      <c r="AA34" s="51" t="str">
        <f t="shared" si="2"/>
        <v>無</v>
      </c>
      <c r="AB34" s="51" t="str">
        <f t="shared" si="2"/>
        <v>無</v>
      </c>
      <c r="AC34" s="51" t="str">
        <f t="shared" si="2"/>
        <v>無</v>
      </c>
      <c r="AD34" s="51" t="str">
        <f t="shared" si="2"/>
        <v>無</v>
      </c>
      <c r="AE34" s="51" t="str">
        <f t="shared" si="2"/>
        <v>無</v>
      </c>
      <c r="AF34" s="51" t="str">
        <f t="shared" si="2"/>
        <v>無</v>
      </c>
      <c r="AG34" s="51" t="str">
        <f t="shared" si="2"/>
        <v>無</v>
      </c>
      <c r="AH34" s="51" t="str">
        <f t="shared" si="2"/>
        <v>無</v>
      </c>
      <c r="AI34" s="51" t="str">
        <f t="shared" si="2"/>
        <v>無</v>
      </c>
      <c r="AJ34" s="51" t="str">
        <f t="shared" si="2"/>
        <v>無</v>
      </c>
      <c r="AK34" s="51" t="str">
        <f t="shared" si="2"/>
        <v>無</v>
      </c>
      <c r="AL34" s="52" t="str">
        <f t="shared" si="2"/>
        <v>無</v>
      </c>
      <c r="AM34" s="75"/>
      <c r="AN34" s="76"/>
      <c r="AO34" s="77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22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6.5" customHeight="1">
      <c r="A36" s="1"/>
      <c r="B36" s="53"/>
      <c r="C36" s="125" t="s">
        <v>40</v>
      </c>
      <c r="D36" s="126"/>
      <c r="E36" s="126"/>
      <c r="F36" s="126"/>
      <c r="G36" s="54"/>
      <c r="H36" s="127" t="s">
        <v>41</v>
      </c>
      <c r="I36" s="71"/>
      <c r="J36" s="71"/>
      <c r="K36" s="1"/>
      <c r="L36" s="1"/>
      <c r="M36" s="1"/>
      <c r="N36" s="1"/>
      <c r="O36" s="1"/>
      <c r="P36" s="1"/>
      <c r="Q36" s="1"/>
      <c r="R36" s="1"/>
      <c r="S36" s="55"/>
      <c r="T36" s="119" t="s">
        <v>42</v>
      </c>
      <c r="U36" s="71"/>
      <c r="V36" s="71"/>
      <c r="W36" s="71"/>
      <c r="X36" s="71"/>
      <c r="Y36" s="71"/>
      <c r="Z36" s="119" t="s">
        <v>43</v>
      </c>
      <c r="AA36" s="71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X36" s="34"/>
    </row>
    <row r="37" spans="1:50" ht="36" customHeight="1">
      <c r="A37" s="1"/>
      <c r="B37" s="53"/>
      <c r="C37" s="41" t="s">
        <v>44</v>
      </c>
      <c r="D37" s="128" t="s">
        <v>45</v>
      </c>
      <c r="E37" s="126"/>
      <c r="F37" s="129"/>
      <c r="G37" s="54"/>
      <c r="H37" s="120" t="s">
        <v>46</v>
      </c>
      <c r="I37" s="80"/>
      <c r="J37" s="57" t="s">
        <v>47</v>
      </c>
      <c r="K37" s="120" t="s">
        <v>48</v>
      </c>
      <c r="L37" s="79"/>
      <c r="M37" s="80"/>
      <c r="N37" s="120" t="s">
        <v>49</v>
      </c>
      <c r="O37" s="80"/>
      <c r="P37" s="120" t="s">
        <v>50</v>
      </c>
      <c r="Q37" s="79"/>
      <c r="R37" s="80"/>
      <c r="S37" s="55"/>
      <c r="T37" s="119" t="s">
        <v>51</v>
      </c>
      <c r="U37" s="71"/>
      <c r="V37" s="71"/>
      <c r="W37" s="71"/>
      <c r="X37" s="71"/>
      <c r="Y37" s="71"/>
      <c r="Z37" s="119" t="s">
        <v>52</v>
      </c>
      <c r="AA37" s="71"/>
      <c r="AB37" s="71"/>
      <c r="AC37" s="71"/>
      <c r="AD37" s="71"/>
      <c r="AE37" s="71"/>
      <c r="AF37" s="56"/>
      <c r="AG37" s="121" t="s">
        <v>53</v>
      </c>
      <c r="AH37" s="71"/>
      <c r="AI37" s="71"/>
      <c r="AJ37" s="71"/>
      <c r="AK37" s="71"/>
      <c r="AL37" s="71"/>
      <c r="AM37" s="56"/>
      <c r="AN37" s="56"/>
      <c r="AO37" s="56"/>
      <c r="AX37" s="44"/>
    </row>
    <row r="38" spans="1:50" ht="36" customHeight="1">
      <c r="A38" s="1"/>
      <c r="B38" s="53"/>
      <c r="C38" s="59" t="s">
        <v>38</v>
      </c>
      <c r="D38" s="130"/>
      <c r="E38" s="79"/>
      <c r="F38" s="80"/>
      <c r="G38" s="54"/>
      <c r="H38" s="131" t="s">
        <v>54</v>
      </c>
      <c r="I38" s="80"/>
      <c r="J38" s="57" t="s">
        <v>35</v>
      </c>
      <c r="K38" s="120" t="s">
        <v>18</v>
      </c>
      <c r="L38" s="79"/>
      <c r="M38" s="80"/>
      <c r="N38" s="120" t="s">
        <v>18</v>
      </c>
      <c r="O38" s="80"/>
      <c r="P38" s="120" t="s">
        <v>18</v>
      </c>
      <c r="Q38" s="79"/>
      <c r="R38" s="80"/>
      <c r="S38" s="55"/>
      <c r="T38" s="120">
        <f>L52</f>
        <v>0</v>
      </c>
      <c r="U38" s="79"/>
      <c r="V38" s="79"/>
      <c r="W38" s="79"/>
      <c r="X38" s="80"/>
      <c r="Y38" s="60" t="s">
        <v>55</v>
      </c>
      <c r="Z38" s="122">
        <v>40</v>
      </c>
      <c r="AA38" s="79"/>
      <c r="AB38" s="79"/>
      <c r="AC38" s="79"/>
      <c r="AD38" s="80"/>
      <c r="AE38" s="123" t="s">
        <v>56</v>
      </c>
      <c r="AF38" s="71"/>
      <c r="AG38" s="120">
        <f>T38/Z38</f>
        <v>0</v>
      </c>
      <c r="AH38" s="79"/>
      <c r="AI38" s="79"/>
      <c r="AJ38" s="79"/>
      <c r="AK38" s="80"/>
      <c r="AL38" s="58" t="s">
        <v>57</v>
      </c>
      <c r="AM38" s="56"/>
      <c r="AN38" s="56"/>
      <c r="AO38" s="56"/>
      <c r="AX38" s="43"/>
    </row>
    <row r="39" spans="1:50" ht="36" customHeight="1">
      <c r="A39" s="1"/>
      <c r="B39" s="53"/>
      <c r="C39" s="59" t="s">
        <v>58</v>
      </c>
      <c r="D39" s="132" t="s">
        <v>59</v>
      </c>
      <c r="E39" s="79"/>
      <c r="F39" s="80"/>
      <c r="G39" s="54"/>
      <c r="H39" s="131" t="s">
        <v>60</v>
      </c>
      <c r="I39" s="80"/>
      <c r="J39" s="57" t="s">
        <v>61</v>
      </c>
      <c r="K39" s="120" t="s">
        <v>18</v>
      </c>
      <c r="L39" s="79"/>
      <c r="M39" s="80"/>
      <c r="N39" s="120" t="s">
        <v>18</v>
      </c>
      <c r="O39" s="80"/>
      <c r="P39" s="120" t="s">
        <v>18</v>
      </c>
      <c r="Q39" s="79"/>
      <c r="R39" s="80"/>
      <c r="S39" s="55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X39" s="43"/>
    </row>
    <row r="40" spans="1:50" ht="36" customHeight="1">
      <c r="A40" s="1"/>
      <c r="B40" s="53"/>
      <c r="C40" s="59" t="s">
        <v>62</v>
      </c>
      <c r="D40" s="132" t="s">
        <v>63</v>
      </c>
      <c r="E40" s="79"/>
      <c r="F40" s="80"/>
      <c r="G40" s="54"/>
      <c r="H40" s="131" t="s">
        <v>64</v>
      </c>
      <c r="I40" s="80"/>
      <c r="J40" s="57" t="s">
        <v>14</v>
      </c>
      <c r="K40" s="120" t="s">
        <v>65</v>
      </c>
      <c r="L40" s="79"/>
      <c r="M40" s="80"/>
      <c r="N40" s="120" t="s">
        <v>66</v>
      </c>
      <c r="O40" s="80"/>
      <c r="P40" s="120">
        <v>8</v>
      </c>
      <c r="Q40" s="79"/>
      <c r="R40" s="80"/>
      <c r="S40" s="55"/>
      <c r="T40" s="119" t="s">
        <v>42</v>
      </c>
      <c r="U40" s="71"/>
      <c r="V40" s="71"/>
      <c r="W40" s="71"/>
      <c r="X40" s="71"/>
      <c r="Y40" s="71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X40" s="43"/>
    </row>
    <row r="41" spans="1:50" ht="36" customHeight="1">
      <c r="A41" s="1"/>
      <c r="B41" s="53"/>
      <c r="C41" s="59" t="s">
        <v>67</v>
      </c>
      <c r="D41" s="130"/>
      <c r="E41" s="79"/>
      <c r="F41" s="80"/>
      <c r="G41" s="54"/>
      <c r="H41" s="131" t="s">
        <v>68</v>
      </c>
      <c r="I41" s="80"/>
      <c r="J41" s="57" t="s">
        <v>69</v>
      </c>
      <c r="K41" s="120" t="s">
        <v>65</v>
      </c>
      <c r="L41" s="79"/>
      <c r="M41" s="80"/>
      <c r="N41" s="120" t="s">
        <v>66</v>
      </c>
      <c r="O41" s="80"/>
      <c r="P41" s="120">
        <v>8</v>
      </c>
      <c r="Q41" s="79"/>
      <c r="R41" s="80"/>
      <c r="S41" s="55"/>
      <c r="T41" s="121" t="s">
        <v>70</v>
      </c>
      <c r="U41" s="71"/>
      <c r="V41" s="71"/>
      <c r="W41" s="71"/>
      <c r="X41" s="71"/>
      <c r="Y41" s="71"/>
      <c r="Z41" s="121" t="s">
        <v>71</v>
      </c>
      <c r="AA41" s="71"/>
      <c r="AB41" s="71"/>
      <c r="AC41" s="71"/>
      <c r="AD41" s="71"/>
      <c r="AE41" s="71"/>
      <c r="AF41" s="56"/>
      <c r="AG41" s="121" t="s">
        <v>72</v>
      </c>
      <c r="AH41" s="71"/>
      <c r="AI41" s="71"/>
      <c r="AJ41" s="71"/>
      <c r="AK41" s="71"/>
      <c r="AL41" s="71"/>
      <c r="AM41" s="56"/>
      <c r="AN41" s="56"/>
      <c r="AO41" s="56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36" customHeight="1">
      <c r="A42" s="1"/>
      <c r="B42" s="53"/>
      <c r="C42" s="59" t="s">
        <v>73</v>
      </c>
      <c r="D42" s="130"/>
      <c r="E42" s="79"/>
      <c r="F42" s="80"/>
      <c r="G42" s="54"/>
      <c r="H42" s="131" t="s">
        <v>74</v>
      </c>
      <c r="I42" s="80"/>
      <c r="J42" s="57" t="s">
        <v>75</v>
      </c>
      <c r="K42" s="120" t="s">
        <v>65</v>
      </c>
      <c r="L42" s="79"/>
      <c r="M42" s="80"/>
      <c r="N42" s="120" t="s">
        <v>66</v>
      </c>
      <c r="O42" s="80"/>
      <c r="P42" s="120">
        <v>8</v>
      </c>
      <c r="Q42" s="79"/>
      <c r="R42" s="80"/>
      <c r="S42" s="55"/>
      <c r="T42" s="122">
        <f>L54</f>
        <v>0</v>
      </c>
      <c r="U42" s="79"/>
      <c r="V42" s="79"/>
      <c r="W42" s="79"/>
      <c r="X42" s="80"/>
      <c r="Y42" s="60" t="s">
        <v>55</v>
      </c>
      <c r="Z42" s="122">
        <f>AG38</f>
        <v>0</v>
      </c>
      <c r="AA42" s="79"/>
      <c r="AB42" s="79"/>
      <c r="AC42" s="79"/>
      <c r="AD42" s="80"/>
      <c r="AE42" s="123" t="s">
        <v>56</v>
      </c>
      <c r="AF42" s="71"/>
      <c r="AG42" s="120">
        <f>T42+Z42</f>
        <v>0</v>
      </c>
      <c r="AH42" s="79"/>
      <c r="AI42" s="79"/>
      <c r="AJ42" s="79"/>
      <c r="AK42" s="80"/>
      <c r="AL42" s="58" t="s">
        <v>57</v>
      </c>
      <c r="AM42" s="56"/>
      <c r="AN42" s="56"/>
      <c r="AO42" s="56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36" customHeight="1">
      <c r="A43" s="1"/>
      <c r="B43" s="53"/>
      <c r="C43" s="59" t="s">
        <v>76</v>
      </c>
      <c r="D43" s="130"/>
      <c r="E43" s="79"/>
      <c r="F43" s="8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5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36" customHeight="1">
      <c r="A44" s="1"/>
      <c r="B44" s="1"/>
      <c r="C44" s="1"/>
      <c r="D44" s="1"/>
      <c r="E44" s="1"/>
      <c r="F44" s="1"/>
      <c r="G44" s="1"/>
      <c r="H44" s="135" t="s">
        <v>77</v>
      </c>
      <c r="I44" s="71"/>
      <c r="J44" s="71"/>
      <c r="K44" s="71"/>
      <c r="L44" s="71"/>
      <c r="M44" s="53"/>
      <c r="N44" s="53"/>
      <c r="O44" s="121" t="s">
        <v>78</v>
      </c>
      <c r="P44" s="71"/>
      <c r="Q44" s="71"/>
      <c r="R44" s="71"/>
      <c r="S44" s="71"/>
      <c r="T44" s="71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36" customHeight="1">
      <c r="A45" s="1"/>
      <c r="B45" s="1"/>
      <c r="C45" s="119" t="s">
        <v>79</v>
      </c>
      <c r="D45" s="71"/>
      <c r="E45" s="71"/>
      <c r="F45" s="62"/>
      <c r="G45" s="1"/>
      <c r="H45" s="142"/>
      <c r="I45" s="80"/>
      <c r="J45" s="142" t="s">
        <v>80</v>
      </c>
      <c r="K45" s="79"/>
      <c r="L45" s="79"/>
      <c r="M45" s="80"/>
      <c r="N45" s="53"/>
      <c r="O45" s="121" t="s">
        <v>81</v>
      </c>
      <c r="P45" s="71"/>
      <c r="Q45" s="71"/>
      <c r="R45" s="71"/>
      <c r="S45" s="71"/>
      <c r="T45" s="71"/>
      <c r="U45" s="61" t="s">
        <v>56</v>
      </c>
      <c r="V45" s="124"/>
      <c r="W45" s="80"/>
      <c r="X45" s="58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36" customHeight="1">
      <c r="A46" s="1"/>
      <c r="B46" s="1"/>
      <c r="C46" s="57" t="s">
        <v>82</v>
      </c>
      <c r="D46" s="131" t="s">
        <v>83</v>
      </c>
      <c r="E46" s="79"/>
      <c r="F46" s="80"/>
      <c r="G46" s="1"/>
      <c r="H46" s="120" t="s">
        <v>84</v>
      </c>
      <c r="I46" s="80"/>
      <c r="J46" s="120" t="s">
        <v>85</v>
      </c>
      <c r="K46" s="80"/>
      <c r="L46" s="120" t="s">
        <v>86</v>
      </c>
      <c r="M46" s="80"/>
      <c r="N46" s="53"/>
      <c r="O46" s="121" t="s">
        <v>87</v>
      </c>
      <c r="P46" s="71"/>
      <c r="Q46" s="71"/>
      <c r="R46" s="71"/>
      <c r="S46" s="63" t="s">
        <v>88</v>
      </c>
      <c r="T46" s="57">
        <f>COUNTIFS($C$12:$C$33,"登録看護職員",$D$12:$D$33,"C")</f>
        <v>0</v>
      </c>
      <c r="U46" s="61" t="s">
        <v>57</v>
      </c>
      <c r="V46" s="53"/>
      <c r="X46" s="61" t="s">
        <v>89</v>
      </c>
      <c r="Y46" s="57">
        <f>COUNTIFS($C$12:$C$33,"登録看護職員",$D$12:$D$33,"D")</f>
        <v>0</v>
      </c>
      <c r="Z46" s="61" t="s">
        <v>57</v>
      </c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36" customHeight="1">
      <c r="A47" s="1"/>
      <c r="B47" s="1"/>
      <c r="C47" s="57" t="s">
        <v>90</v>
      </c>
      <c r="D47" s="131" t="s">
        <v>91</v>
      </c>
      <c r="E47" s="79"/>
      <c r="F47" s="80"/>
      <c r="G47" s="1"/>
      <c r="H47" s="120" t="s">
        <v>82</v>
      </c>
      <c r="I47" s="80"/>
      <c r="J47" s="133">
        <f>SUMIFS($AM$12:$AM$33,$C$12:$C$33,"看護職員",$D$12:$D$33,"A")</f>
        <v>0</v>
      </c>
      <c r="K47" s="80"/>
      <c r="L47" s="133">
        <f>SUMIFS($AN$12:$AN$33,$C$12:$C$33,"看護職員",$D$12:$D$33,"A")</f>
        <v>0</v>
      </c>
      <c r="M47" s="80"/>
      <c r="N47" s="53"/>
      <c r="U47" s="56"/>
      <c r="V47" s="56"/>
      <c r="W47" s="119"/>
      <c r="X47" s="71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36" customHeight="1">
      <c r="A48" s="1"/>
      <c r="B48" s="1"/>
      <c r="C48" s="57" t="s">
        <v>88</v>
      </c>
      <c r="D48" s="131" t="s">
        <v>92</v>
      </c>
      <c r="E48" s="79"/>
      <c r="F48" s="80"/>
      <c r="G48" s="1"/>
      <c r="H48" s="120" t="s">
        <v>90</v>
      </c>
      <c r="I48" s="80"/>
      <c r="J48" s="133">
        <f>SUMIFS($AM$12:$AM$33,$C$12:$C$33,"看護職員",$D$12:$D$33,"B")</f>
        <v>0</v>
      </c>
      <c r="K48" s="80"/>
      <c r="L48" s="133">
        <f>SUMIFS($AN$12:$AN$33,$C$12:$C$33,"看護職員",$D$12:$D$33,"B")</f>
        <v>0</v>
      </c>
      <c r="M48" s="80"/>
      <c r="N48" s="53"/>
      <c r="O48" s="120"/>
      <c r="P48" s="80"/>
      <c r="Q48" s="122" t="s">
        <v>80</v>
      </c>
      <c r="R48" s="79"/>
      <c r="S48" s="79"/>
      <c r="T48" s="80"/>
      <c r="U48" s="122" t="s">
        <v>93</v>
      </c>
      <c r="V48" s="79"/>
      <c r="W48" s="79"/>
      <c r="X48" s="80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36" customHeight="1">
      <c r="A49" s="1"/>
      <c r="B49" s="1"/>
      <c r="C49" s="57" t="s">
        <v>89</v>
      </c>
      <c r="D49" s="131" t="s">
        <v>94</v>
      </c>
      <c r="E49" s="79"/>
      <c r="F49" s="80"/>
      <c r="G49" s="1"/>
      <c r="H49" s="120" t="s">
        <v>88</v>
      </c>
      <c r="I49" s="80"/>
      <c r="J49" s="133">
        <f>SUMIFS($AM$12:$AM$33,$C$12:$C$33,"看護職員",$D$12:$D$33,"C")</f>
        <v>0</v>
      </c>
      <c r="K49" s="80"/>
      <c r="L49" s="133">
        <f>SUMIFS($AN$12:$AN$33,$C$12:$C$33,"看護職員",$D$12:$D$33,"C")</f>
        <v>0</v>
      </c>
      <c r="M49" s="80"/>
      <c r="N49" s="53"/>
      <c r="O49" s="122" t="s">
        <v>95</v>
      </c>
      <c r="P49" s="80"/>
      <c r="Q49" s="122" t="s">
        <v>85</v>
      </c>
      <c r="R49" s="80"/>
      <c r="S49" s="122" t="s">
        <v>86</v>
      </c>
      <c r="T49" s="80"/>
      <c r="U49" s="122" t="s">
        <v>85</v>
      </c>
      <c r="V49" s="80"/>
      <c r="W49" s="122" t="s">
        <v>86</v>
      </c>
      <c r="X49" s="80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36" customHeight="1">
      <c r="A50" s="1"/>
      <c r="B50" s="1"/>
      <c r="C50" s="1"/>
      <c r="D50" s="1"/>
      <c r="E50" s="1"/>
      <c r="F50" s="1"/>
      <c r="G50" s="1"/>
      <c r="H50" s="120" t="s">
        <v>89</v>
      </c>
      <c r="I50" s="80"/>
      <c r="J50" s="133">
        <f>SUMIFS($AM$12:$AM$33,$C$12:$C$33,"看護職員",$D$12:$D$33,"D")</f>
        <v>0</v>
      </c>
      <c r="K50" s="80"/>
      <c r="L50" s="133">
        <f>SUMIFS($AN$12:$AN$33,$C$12:$C$33,"看護職員",$D$12:$D$33,"D")</f>
        <v>0</v>
      </c>
      <c r="M50" s="80"/>
      <c r="N50" s="53"/>
      <c r="O50" s="122" t="s">
        <v>88</v>
      </c>
      <c r="P50" s="80"/>
      <c r="Q50" s="133">
        <f>SUMIFS($AM$12:$AM$33,$C$12:$C$33,"登録看護職員",$D$12:$D$33,"C")</f>
        <v>0</v>
      </c>
      <c r="R50" s="80"/>
      <c r="S50" s="133">
        <f>SUMIFS($AN$12:$AN$33,$C$12:$C$33,"登録看護職員",$D$12:$D$33,"C")</f>
        <v>0</v>
      </c>
      <c r="T50" s="80"/>
      <c r="U50" s="134"/>
      <c r="V50" s="80"/>
      <c r="W50" s="134"/>
      <c r="X50" s="80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36" customHeight="1">
      <c r="A51" s="1"/>
      <c r="B51" s="1"/>
      <c r="C51" s="1"/>
      <c r="D51" s="1"/>
      <c r="E51" s="1"/>
      <c r="F51" s="1"/>
      <c r="G51" s="1"/>
      <c r="H51" s="120" t="s">
        <v>72</v>
      </c>
      <c r="I51" s="80"/>
      <c r="J51" s="133">
        <f>SUM(J47:K50)</f>
        <v>0</v>
      </c>
      <c r="K51" s="80"/>
      <c r="L51" s="133">
        <f>SUM(L47:M50)</f>
        <v>0</v>
      </c>
      <c r="M51" s="80"/>
      <c r="N51" s="53"/>
      <c r="O51" s="122" t="s">
        <v>89</v>
      </c>
      <c r="P51" s="80"/>
      <c r="Q51" s="133">
        <f>SUMIFS($AM$12:$AM$33,$C$12:$C$33,"登録看護職員",$D$12:$D$33,"D")</f>
        <v>0</v>
      </c>
      <c r="R51" s="80"/>
      <c r="S51" s="133">
        <f>SUMIFS($AN$12:$AN$33,$C$12:$C$33,"登録看護職員",$D$12:$D$33,"D")</f>
        <v>0</v>
      </c>
      <c r="T51" s="80"/>
      <c r="U51" s="134"/>
      <c r="V51" s="80"/>
      <c r="W51" s="134"/>
      <c r="X51" s="80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36" customHeight="1">
      <c r="A52" s="1"/>
      <c r="B52" s="1"/>
      <c r="C52" s="1"/>
      <c r="D52" s="1"/>
      <c r="E52" s="1"/>
      <c r="F52" s="1"/>
      <c r="G52" s="1"/>
      <c r="H52" s="143" t="s">
        <v>96</v>
      </c>
      <c r="I52" s="139"/>
      <c r="J52" s="138">
        <f>SUM(J48:K50)</f>
        <v>0</v>
      </c>
      <c r="K52" s="139"/>
      <c r="L52" s="138">
        <f>SUM(L48:M50)</f>
        <v>0</v>
      </c>
      <c r="M52" s="139"/>
      <c r="N52" s="1"/>
      <c r="O52" s="122" t="s">
        <v>72</v>
      </c>
      <c r="P52" s="80"/>
      <c r="Q52" s="141">
        <f>SUM(Q50:R51)</f>
        <v>0</v>
      </c>
      <c r="R52" s="80"/>
      <c r="S52" s="141">
        <f>SUM(S50:T51)</f>
        <v>0</v>
      </c>
      <c r="T52" s="80"/>
      <c r="U52" s="141">
        <f>SUM(U50:V51)</f>
        <v>0</v>
      </c>
      <c r="V52" s="80"/>
      <c r="W52" s="141">
        <f>SUM(W50:X51)</f>
        <v>0</v>
      </c>
      <c r="X52" s="80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36" customHeight="1">
      <c r="A53" s="1"/>
      <c r="B53" s="1"/>
      <c r="C53" s="1"/>
      <c r="D53" s="1"/>
      <c r="E53" s="1"/>
      <c r="F53" s="1"/>
      <c r="G53" s="1"/>
      <c r="H53" s="140"/>
      <c r="I53" s="129"/>
      <c r="J53" s="140"/>
      <c r="K53" s="129"/>
      <c r="L53" s="140"/>
      <c r="M53" s="129"/>
      <c r="N53" s="1"/>
      <c r="O53" s="1"/>
      <c r="P53" s="1"/>
      <c r="Q53" s="1"/>
      <c r="R53" s="1"/>
      <c r="S53" s="55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36" customHeight="1">
      <c r="A54" s="1"/>
      <c r="B54" s="1"/>
      <c r="C54" s="1"/>
      <c r="D54" s="1"/>
      <c r="E54" s="1"/>
      <c r="F54" s="1"/>
      <c r="G54" s="1"/>
      <c r="H54" s="144" t="s">
        <v>97</v>
      </c>
      <c r="I54" s="139"/>
      <c r="J54" s="145"/>
      <c r="K54" s="139"/>
      <c r="L54" s="146"/>
      <c r="M54" s="139"/>
      <c r="N54" s="1"/>
      <c r="O54" s="121" t="s">
        <v>51</v>
      </c>
      <c r="P54" s="71"/>
      <c r="Q54" s="71"/>
      <c r="R54" s="71"/>
      <c r="S54" s="71"/>
      <c r="T54" s="71"/>
      <c r="U54" s="121" t="s">
        <v>52</v>
      </c>
      <c r="V54" s="71"/>
      <c r="W54" s="71"/>
      <c r="X54" s="71"/>
      <c r="Y54" s="71"/>
      <c r="Z54" s="71"/>
      <c r="AA54" s="56"/>
      <c r="AB54" s="121" t="s">
        <v>53</v>
      </c>
      <c r="AC54" s="71"/>
      <c r="AD54" s="71"/>
      <c r="AE54" s="71"/>
      <c r="AF54" s="71"/>
      <c r="AG54" s="71"/>
      <c r="AH54" s="56"/>
      <c r="AI54" s="56"/>
      <c r="AJ54" s="56"/>
      <c r="AK54" s="135" t="s">
        <v>98</v>
      </c>
      <c r="AL54" s="71"/>
      <c r="AM54" s="71"/>
      <c r="AN54" s="56"/>
      <c r="AO54" s="56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36" customHeight="1">
      <c r="A55" s="1"/>
      <c r="B55" s="1"/>
      <c r="C55" s="1"/>
      <c r="D55" s="1"/>
      <c r="E55" s="1"/>
      <c r="F55" s="1"/>
      <c r="G55" s="1"/>
      <c r="H55" s="140"/>
      <c r="I55" s="129"/>
      <c r="J55" s="140"/>
      <c r="K55" s="129"/>
      <c r="L55" s="140"/>
      <c r="M55" s="129"/>
      <c r="N55" s="1"/>
      <c r="O55" s="122">
        <f>W52</f>
        <v>0</v>
      </c>
      <c r="P55" s="79"/>
      <c r="Q55" s="79"/>
      <c r="R55" s="79"/>
      <c r="S55" s="80"/>
      <c r="T55" s="60" t="s">
        <v>55</v>
      </c>
      <c r="U55" s="122">
        <v>40</v>
      </c>
      <c r="V55" s="79"/>
      <c r="W55" s="79"/>
      <c r="X55" s="79"/>
      <c r="Y55" s="80"/>
      <c r="Z55" s="123" t="s">
        <v>56</v>
      </c>
      <c r="AA55" s="71"/>
      <c r="AB55" s="136">
        <f>O55/U55</f>
        <v>0</v>
      </c>
      <c r="AC55" s="79"/>
      <c r="AD55" s="79"/>
      <c r="AE55" s="79"/>
      <c r="AF55" s="80"/>
      <c r="AG55" s="58" t="s">
        <v>57</v>
      </c>
      <c r="AH55" s="56"/>
      <c r="AI55" s="56"/>
      <c r="AJ55" s="56"/>
      <c r="AK55" s="137"/>
      <c r="AL55" s="79"/>
      <c r="AM55" s="80"/>
      <c r="AN55" s="58" t="s">
        <v>57</v>
      </c>
      <c r="AO55" s="56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36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21" t="s">
        <v>99</v>
      </c>
      <c r="AC56" s="71"/>
      <c r="AD56" s="71"/>
      <c r="AE56" s="71"/>
      <c r="AF56" s="71"/>
      <c r="AG56" s="7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36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36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36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36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36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36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36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22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22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22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22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22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22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22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22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22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22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22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22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22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22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22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22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22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22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22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22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22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22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22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22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22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22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22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22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22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22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22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22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22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22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22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22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22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ht="22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ht="22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ht="22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22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ht="22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ht="22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ht="22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ht="22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ht="22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ht="22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ht="22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ht="22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ht="22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ht="22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ht="22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ht="22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ht="22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ht="22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ht="22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ht="22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ht="22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ht="22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ht="22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ht="22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ht="22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ht="22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ht="22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ht="22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22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22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22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22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22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22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22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22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22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22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22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22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22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22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22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22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22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22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22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22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22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22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22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22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22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22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22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22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22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22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22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22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22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22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22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22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22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22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22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22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22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22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22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22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22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22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22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22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22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22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22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22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22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22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22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22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22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22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22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22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22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22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22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22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22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22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22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22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22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22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22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22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22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22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22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22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22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22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22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22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22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22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22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22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22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22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22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22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22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22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22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22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22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22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22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22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22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22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22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22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22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22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22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22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22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22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22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22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22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22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22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22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22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22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22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22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22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22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22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22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22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22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22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22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22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22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22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22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22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22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ht="22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ht="22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ht="22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ht="22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ht="22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ht="22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ht="22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ht="22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ht="22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ht="22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ht="22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ht="22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ht="22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ht="22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ht="22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ht="22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ht="22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ht="22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ht="22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ht="22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ht="22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ht="22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ht="22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ht="22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ht="22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ht="22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ht="22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ht="22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ht="22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ht="22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ht="22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ht="22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ht="22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ht="22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ht="22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ht="22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ht="22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ht="22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ht="22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ht="22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ht="22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ht="22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ht="22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ht="22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ht="22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ht="22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ht="22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ht="22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ht="22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ht="22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ht="22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ht="22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ht="22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ht="22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ht="22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ht="22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ht="22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ht="22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ht="22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ht="22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ht="22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ht="22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ht="22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ht="22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ht="22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ht="22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ht="22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ht="22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ht="22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ht="22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ht="22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ht="22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ht="22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ht="22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ht="22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ht="22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ht="22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ht="22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ht="22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ht="22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ht="22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ht="22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ht="22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ht="22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ht="22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22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22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ht="22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ht="22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ht="22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ht="22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ht="22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ht="22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ht="22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ht="22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ht="22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ht="22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ht="22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ht="22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ht="22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ht="22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ht="22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ht="22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ht="22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ht="22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ht="22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ht="22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ht="22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ht="22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ht="22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ht="22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ht="22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ht="22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ht="22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ht="22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ht="22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ht="22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ht="22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ht="22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ht="22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ht="22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ht="22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ht="22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ht="22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ht="22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ht="22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ht="22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ht="22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ht="22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ht="22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ht="22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ht="22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ht="22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ht="22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ht="22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ht="22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ht="22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ht="22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ht="22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ht="22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ht="22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ht="22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ht="22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ht="22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ht="22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ht="22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ht="22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ht="22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22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22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ht="22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ht="22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ht="22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ht="22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ht="22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ht="22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ht="22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ht="22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ht="22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ht="22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ht="22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ht="22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ht="22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ht="22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ht="22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ht="22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ht="22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ht="22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ht="22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ht="22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ht="22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ht="22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ht="22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ht="22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ht="22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ht="22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ht="22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ht="22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ht="22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ht="22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ht="22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ht="22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ht="22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ht="22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ht="22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ht="22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ht="22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ht="22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ht="22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ht="22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ht="22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ht="22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ht="22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ht="22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ht="22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ht="22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ht="22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ht="22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ht="22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ht="22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ht="22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ht="22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ht="22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ht="22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ht="22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ht="22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ht="22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ht="22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ht="22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ht="22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ht="22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ht="22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ht="22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ht="22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ht="22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ht="22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ht="22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ht="22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ht="22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ht="22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ht="22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ht="22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ht="22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ht="22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ht="22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ht="22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ht="22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ht="22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ht="22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ht="22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ht="22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ht="22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ht="22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ht="22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ht="22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ht="22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ht="22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ht="22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ht="22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ht="22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ht="22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ht="22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ht="22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ht="22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ht="22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ht="22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ht="22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ht="22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ht="22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ht="22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ht="22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ht="22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ht="22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ht="22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ht="22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ht="22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ht="22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ht="22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ht="22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ht="22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ht="22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ht="22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ht="22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ht="22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ht="22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ht="22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ht="22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ht="22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ht="22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ht="22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ht="22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ht="22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ht="22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ht="22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ht="22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ht="22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ht="22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ht="22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ht="22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ht="22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ht="22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ht="22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ht="22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ht="22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ht="22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ht="22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ht="22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ht="22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ht="22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ht="22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ht="22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ht="22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ht="22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ht="22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ht="22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ht="22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ht="22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ht="22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ht="22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ht="22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ht="22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ht="22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ht="22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ht="22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ht="22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ht="22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ht="22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ht="22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ht="22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ht="22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ht="22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ht="22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ht="22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ht="22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ht="22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ht="22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ht="22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ht="22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ht="22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ht="22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ht="22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ht="22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ht="22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ht="22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ht="22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ht="22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ht="22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ht="22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ht="22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ht="22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ht="22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ht="22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ht="22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ht="22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ht="22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ht="22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ht="22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ht="22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ht="22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ht="22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ht="22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ht="22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ht="22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ht="22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ht="22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ht="22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ht="22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ht="22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ht="22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ht="22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ht="22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ht="22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ht="22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ht="22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ht="22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ht="22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ht="22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ht="22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ht="22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ht="22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ht="22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ht="22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ht="22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ht="22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ht="22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ht="22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ht="22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ht="22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ht="22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ht="22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1:50" ht="22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ht="22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ht="22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ht="22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ht="22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ht="22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ht="22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ht="22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ht="22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ht="22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ht="22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ht="22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ht="22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ht="22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ht="22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ht="22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ht="22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ht="22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ht="22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ht="22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ht="22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ht="22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ht="22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ht="22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ht="22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ht="22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ht="22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ht="22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ht="22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ht="22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ht="22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ht="22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ht="22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ht="22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ht="22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ht="22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ht="22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ht="22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ht="22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ht="22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ht="22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spans="1:50" ht="22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ht="22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ht="22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ht="22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ht="22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ht="22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ht="22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ht="22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ht="22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ht="22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ht="22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ht="22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ht="22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ht="22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ht="22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ht="22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ht="22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ht="22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spans="1:50" ht="22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ht="22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ht="22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ht="22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ht="22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ht="22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ht="22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ht="22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ht="22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ht="22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ht="22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ht="22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ht="22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ht="22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ht="22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spans="1:50" ht="22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ht="22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ht="22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ht="22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ht="22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ht="22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spans="1:50" ht="22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ht="22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ht="22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spans="1:50" ht="22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ht="22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ht="22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ht="22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ht="22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ht="22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spans="1:50" ht="22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ht="22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ht="22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ht="22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ht="22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ht="22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ht="22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ht="22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ht="22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ht="22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ht="22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ht="22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ht="22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ht="22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ht="22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ht="22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ht="22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ht="22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ht="22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ht="22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ht="22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ht="22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ht="22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ht="22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ht="22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ht="22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ht="22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ht="22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ht="22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ht="22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ht="22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ht="22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ht="22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ht="22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ht="22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ht="22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ht="22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ht="22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ht="22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ht="22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ht="22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ht="22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ht="22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ht="22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ht="22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ht="22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ht="22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ht="22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ht="22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ht="22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ht="22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ht="22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ht="22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ht="22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ht="22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ht="22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ht="22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ht="22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ht="22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ht="22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ht="22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ht="22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ht="22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ht="22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ht="22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ht="22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ht="22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ht="22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ht="22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ht="22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ht="22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ht="22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ht="22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ht="22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ht="22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ht="22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ht="22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ht="22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ht="22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ht="22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ht="22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ht="22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ht="22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ht="22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ht="22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ht="22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ht="22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ht="22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ht="22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ht="22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ht="22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ht="22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ht="22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ht="22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ht="22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ht="22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ht="22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ht="22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ht="22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ht="22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ht="22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ht="22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ht="22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ht="22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ht="22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ht="22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ht="22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ht="22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ht="22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ht="22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ht="22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ht="22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ht="22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ht="22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ht="22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ht="22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ht="22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ht="22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ht="22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ht="22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ht="22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ht="22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ht="22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ht="22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ht="22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ht="22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ht="22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ht="22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ht="22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ht="22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ht="22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ht="22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ht="22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ht="22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ht="22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ht="22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ht="22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ht="22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ht="22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ht="22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ht="22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ht="22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ht="22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ht="22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ht="22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ht="22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ht="22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ht="22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ht="22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ht="22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ht="22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ht="22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ht="22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ht="22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ht="22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ht="22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ht="22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ht="22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ht="22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ht="22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ht="22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ht="22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ht="22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ht="22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ht="22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ht="22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ht="22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ht="22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ht="22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ht="22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ht="22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ht="22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ht="22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ht="22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ht="22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ht="22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ht="22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ht="22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ht="22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ht="22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ht="22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ht="22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ht="22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ht="22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ht="22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ht="22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ht="22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ht="22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ht="22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ht="22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ht="22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ht="22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ht="22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ht="22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ht="22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ht="22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ht="22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ht="22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ht="22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ht="22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ht="22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ht="22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ht="22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ht="22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ht="22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ht="22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ht="22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ht="22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ht="22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ht="22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ht="22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ht="22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ht="22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ht="22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ht="22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ht="22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ht="22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ht="22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ht="22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ht="22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ht="22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ht="22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ht="22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ht="22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ht="22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ht="22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ht="22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ht="22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ht="22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ht="22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ht="22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ht="22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ht="22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ht="22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ht="22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ht="22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ht="22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ht="22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ht="22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ht="22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ht="22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ht="22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ht="22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ht="22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ht="22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ht="22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ht="22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ht="22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ht="22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ht="22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ht="22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ht="22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ht="22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ht="22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ht="22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ht="22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ht="22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ht="22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ht="22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ht="22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ht="22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ht="22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ht="22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ht="22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ht="22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ht="22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ht="22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ht="22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ht="22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ht="22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ht="22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ht="22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ht="22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ht="22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spans="1:50" ht="22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spans="1:50" ht="22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spans="1:50" ht="22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spans="1:50" ht="22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 spans="1:50" ht="22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  <row r="997" spans="1:50" ht="22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</row>
    <row r="998" spans="1:50" ht="22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</row>
    <row r="999" spans="1:50" ht="22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</row>
    <row r="1000" spans="1:50" ht="22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</row>
    <row r="1001" spans="1:50" ht="22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</row>
    <row r="1002" spans="1:50" ht="22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</row>
    <row r="1003" spans="1:50" ht="22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</row>
    <row r="1004" spans="1:50" ht="22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</row>
    <row r="1005" spans="1:50" ht="22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</row>
  </sheetData>
  <mergeCells count="231">
    <mergeCell ref="D49:F49"/>
    <mergeCell ref="H49:I49"/>
    <mergeCell ref="H50:I50"/>
    <mergeCell ref="J50:K50"/>
    <mergeCell ref="L50:M50"/>
    <mergeCell ref="H52:I53"/>
    <mergeCell ref="H54:I55"/>
    <mergeCell ref="J54:K55"/>
    <mergeCell ref="L54:M55"/>
    <mergeCell ref="U49:V49"/>
    <mergeCell ref="W49:X49"/>
    <mergeCell ref="O50:P50"/>
    <mergeCell ref="Q50:R50"/>
    <mergeCell ref="S50:T50"/>
    <mergeCell ref="U50:V50"/>
    <mergeCell ref="W50:X50"/>
    <mergeCell ref="J47:K47"/>
    <mergeCell ref="L47:M47"/>
    <mergeCell ref="J49:K49"/>
    <mergeCell ref="L49:M49"/>
    <mergeCell ref="O49:P49"/>
    <mergeCell ref="Q49:R49"/>
    <mergeCell ref="S49:T49"/>
    <mergeCell ref="D48:F48"/>
    <mergeCell ref="H48:I48"/>
    <mergeCell ref="J48:K48"/>
    <mergeCell ref="L48:M48"/>
    <mergeCell ref="O48:P48"/>
    <mergeCell ref="Q48:T48"/>
    <mergeCell ref="U48:X48"/>
    <mergeCell ref="H42:I42"/>
    <mergeCell ref="H44:L44"/>
    <mergeCell ref="C45:E45"/>
    <mergeCell ref="H45:I45"/>
    <mergeCell ref="J45:M45"/>
    <mergeCell ref="D46:F46"/>
    <mergeCell ref="D47:F47"/>
    <mergeCell ref="H46:I46"/>
    <mergeCell ref="H47:I47"/>
    <mergeCell ref="AB54:AG54"/>
    <mergeCell ref="AK54:AM54"/>
    <mergeCell ref="AB55:AF55"/>
    <mergeCell ref="AK55:AM55"/>
    <mergeCell ref="AB56:AG56"/>
    <mergeCell ref="J52:K53"/>
    <mergeCell ref="L52:M53"/>
    <mergeCell ref="O52:P52"/>
    <mergeCell ref="Q52:R52"/>
    <mergeCell ref="S52:T52"/>
    <mergeCell ref="U52:V52"/>
    <mergeCell ref="W52:X52"/>
    <mergeCell ref="O54:T54"/>
    <mergeCell ref="O55:S55"/>
    <mergeCell ref="U55:Y55"/>
    <mergeCell ref="Z55:AA55"/>
    <mergeCell ref="H51:I51"/>
    <mergeCell ref="J51:K51"/>
    <mergeCell ref="L51:M51"/>
    <mergeCell ref="O51:P51"/>
    <mergeCell ref="Q51:R51"/>
    <mergeCell ref="S51:T51"/>
    <mergeCell ref="U51:V51"/>
    <mergeCell ref="W51:X51"/>
    <mergeCell ref="U54:Z54"/>
    <mergeCell ref="E30:E31"/>
    <mergeCell ref="F30:F31"/>
    <mergeCell ref="B22:B23"/>
    <mergeCell ref="B24:B25"/>
    <mergeCell ref="C24:C25"/>
    <mergeCell ref="D24:D25"/>
    <mergeCell ref="E24:E25"/>
    <mergeCell ref="F24:F25"/>
    <mergeCell ref="B26:B27"/>
    <mergeCell ref="D43:F43"/>
    <mergeCell ref="C14:C15"/>
    <mergeCell ref="D14:D15"/>
    <mergeCell ref="F14:F15"/>
    <mergeCell ref="B14:B15"/>
    <mergeCell ref="B16:B17"/>
    <mergeCell ref="C16:C17"/>
    <mergeCell ref="D16:D17"/>
    <mergeCell ref="E16:E17"/>
    <mergeCell ref="F16:F17"/>
    <mergeCell ref="B18:B19"/>
    <mergeCell ref="D22:D23"/>
    <mergeCell ref="E22:E23"/>
    <mergeCell ref="B20:B21"/>
    <mergeCell ref="C20:C21"/>
    <mergeCell ref="D20:D21"/>
    <mergeCell ref="E20:E21"/>
    <mergeCell ref="F20:F21"/>
    <mergeCell ref="C22:C23"/>
    <mergeCell ref="F22:F23"/>
    <mergeCell ref="E26:E27"/>
    <mergeCell ref="F26:F27"/>
    <mergeCell ref="E28:E29"/>
    <mergeCell ref="F28:F29"/>
    <mergeCell ref="D38:F38"/>
    <mergeCell ref="H38:I38"/>
    <mergeCell ref="H39:I39"/>
    <mergeCell ref="D39:F39"/>
    <mergeCell ref="D40:F40"/>
    <mergeCell ref="H40:I40"/>
    <mergeCell ref="D41:F41"/>
    <mergeCell ref="H41:I41"/>
    <mergeCell ref="D42:F42"/>
    <mergeCell ref="Z41:AE41"/>
    <mergeCell ref="AG41:AL41"/>
    <mergeCell ref="O44:T44"/>
    <mergeCell ref="O45:T45"/>
    <mergeCell ref="V45:W45"/>
    <mergeCell ref="O46:R46"/>
    <mergeCell ref="W47:X47"/>
    <mergeCell ref="K42:M42"/>
    <mergeCell ref="N42:O42"/>
    <mergeCell ref="P42:R42"/>
    <mergeCell ref="T42:X42"/>
    <mergeCell ref="Z42:AD42"/>
    <mergeCell ref="AE42:AF42"/>
    <mergeCell ref="AG42:AK42"/>
    <mergeCell ref="J46:K46"/>
    <mergeCell ref="L46:M46"/>
    <mergeCell ref="K39:M39"/>
    <mergeCell ref="N39:O39"/>
    <mergeCell ref="P39:R39"/>
    <mergeCell ref="N40:O40"/>
    <mergeCell ref="P40:R40"/>
    <mergeCell ref="T40:Y40"/>
    <mergeCell ref="K40:M40"/>
    <mergeCell ref="K41:M41"/>
    <mergeCell ref="N41:O41"/>
    <mergeCell ref="P41:R41"/>
    <mergeCell ref="T41:Y41"/>
    <mergeCell ref="AG37:AL37"/>
    <mergeCell ref="K37:M37"/>
    <mergeCell ref="N38:O38"/>
    <mergeCell ref="P38:R38"/>
    <mergeCell ref="T38:X38"/>
    <mergeCell ref="Z38:AD38"/>
    <mergeCell ref="AE38:AF38"/>
    <mergeCell ref="AG38:AK38"/>
    <mergeCell ref="K38:M38"/>
    <mergeCell ref="E32:E33"/>
    <mergeCell ref="F32:F33"/>
    <mergeCell ref="B34:F34"/>
    <mergeCell ref="T36:Y36"/>
    <mergeCell ref="Z36:AA36"/>
    <mergeCell ref="N37:O37"/>
    <mergeCell ref="P37:R37"/>
    <mergeCell ref="T37:Y37"/>
    <mergeCell ref="Z37:AE37"/>
    <mergeCell ref="C36:F36"/>
    <mergeCell ref="H36:J36"/>
    <mergeCell ref="D37:F37"/>
    <mergeCell ref="H37:I37"/>
    <mergeCell ref="B28:B29"/>
    <mergeCell ref="C28:C29"/>
    <mergeCell ref="D28:D29"/>
    <mergeCell ref="C30:C31"/>
    <mergeCell ref="D30:D31"/>
    <mergeCell ref="B30:B31"/>
    <mergeCell ref="B32:B33"/>
    <mergeCell ref="C32:C33"/>
    <mergeCell ref="D32:D33"/>
    <mergeCell ref="E14:E15"/>
    <mergeCell ref="C18:C19"/>
    <mergeCell ref="D18:D19"/>
    <mergeCell ref="E18:E19"/>
    <mergeCell ref="F18:F19"/>
    <mergeCell ref="AM18:AM19"/>
    <mergeCell ref="AN18:AN19"/>
    <mergeCell ref="AO18:AO19"/>
    <mergeCell ref="C26:C27"/>
    <mergeCell ref="D26:D27"/>
    <mergeCell ref="F12:F13"/>
    <mergeCell ref="B9:F9"/>
    <mergeCell ref="G9:AL9"/>
    <mergeCell ref="AM9:AM11"/>
    <mergeCell ref="AN9:AN11"/>
    <mergeCell ref="AO9:AO11"/>
    <mergeCell ref="B10:B11"/>
    <mergeCell ref="C10:C11"/>
    <mergeCell ref="D10:D11"/>
    <mergeCell ref="E10:E11"/>
    <mergeCell ref="B12:B13"/>
    <mergeCell ref="C12:C13"/>
    <mergeCell ref="D12:D13"/>
    <mergeCell ref="E12:E13"/>
    <mergeCell ref="B3:E3"/>
    <mergeCell ref="B4:F4"/>
    <mergeCell ref="H4:O4"/>
    <mergeCell ref="B5:F5"/>
    <mergeCell ref="U5:AB5"/>
    <mergeCell ref="Q6:S7"/>
    <mergeCell ref="B7:F7"/>
    <mergeCell ref="F10:F11"/>
    <mergeCell ref="G10:G11"/>
    <mergeCell ref="AM24:AM25"/>
    <mergeCell ref="AN24:AN25"/>
    <mergeCell ref="AO24:AO25"/>
    <mergeCell ref="AM26:AM27"/>
    <mergeCell ref="AN26:AN27"/>
    <mergeCell ref="AO26:AO27"/>
    <mergeCell ref="AM28:AM29"/>
    <mergeCell ref="H7:O7"/>
    <mergeCell ref="X7:Y7"/>
    <mergeCell ref="AN28:AN29"/>
    <mergeCell ref="AO28:AO29"/>
    <mergeCell ref="AM30:AM31"/>
    <mergeCell ref="AN30:AN31"/>
    <mergeCell ref="AO30:AO31"/>
    <mergeCell ref="AM32:AM33"/>
    <mergeCell ref="AN32:AN33"/>
    <mergeCell ref="AO32:AO33"/>
    <mergeCell ref="AM34:AO34"/>
    <mergeCell ref="AM12:AM13"/>
    <mergeCell ref="AN12:AN13"/>
    <mergeCell ref="AO12:AO13"/>
    <mergeCell ref="AQ12:AX12"/>
    <mergeCell ref="AM14:AM15"/>
    <mergeCell ref="AN14:AN15"/>
    <mergeCell ref="AO14:AO15"/>
    <mergeCell ref="AN22:AN23"/>
    <mergeCell ref="AO22:AO23"/>
    <mergeCell ref="AM16:AM17"/>
    <mergeCell ref="AN16:AN17"/>
    <mergeCell ref="AO16:AO17"/>
    <mergeCell ref="AM20:AM21"/>
    <mergeCell ref="AN20:AN21"/>
    <mergeCell ref="AO20:AO21"/>
    <mergeCell ref="AM22:AM23"/>
  </mergeCells>
  <phoneticPr fontId="24"/>
  <conditionalFormatting sqref="G12:AL33">
    <cfRule type="cellIs" dxfId="18" priority="4" stopIfTrue="1" operator="equal">
      <formula>"有/特"</formula>
    </cfRule>
    <cfRule type="cellIs" dxfId="17" priority="5" stopIfTrue="1" operator="equal">
      <formula>"日サ"</formula>
    </cfRule>
    <cfRule type="cellIs" dxfId="16" priority="6" stopIfTrue="1" operator="equal">
      <formula>"遅サ"</formula>
    </cfRule>
  </conditionalFormatting>
  <conditionalFormatting sqref="G34:AL34">
    <cfRule type="cellIs" dxfId="15" priority="15" operator="equal">
      <formula>"無"</formula>
    </cfRule>
  </conditionalFormatting>
  <conditionalFormatting sqref="G12:AN33">
    <cfRule type="cellIs" dxfId="14" priority="3" stopIfTrue="1" operator="equal">
      <formula>"休"</formula>
    </cfRule>
  </conditionalFormatting>
  <conditionalFormatting sqref="H11:AL11">
    <cfRule type="cellIs" dxfId="13" priority="1" operator="equal">
      <formula>"土"</formula>
    </cfRule>
    <cfRule type="cellIs" dxfId="12" priority="2" operator="equal">
      <formula>"日"</formula>
    </cfRule>
  </conditionalFormatting>
  <conditionalFormatting sqref="AM34:AO34">
    <cfRule type="cellIs" dxfId="11" priority="16" stopIfTrue="1" operator="equal">
      <formula>"休"</formula>
    </cfRule>
    <cfRule type="cellIs" dxfId="10" priority="17" stopIfTrue="1" operator="equal">
      <formula>"有"</formula>
    </cfRule>
    <cfRule type="cellIs" dxfId="9" priority="18" stopIfTrue="1" operator="greaterThan">
      <formula>4</formula>
    </cfRule>
    <cfRule type="cellIs" dxfId="8" priority="19" stopIfTrue="1" operator="lessThan">
      <formula>4</formula>
    </cfRule>
  </conditionalFormatting>
  <conditionalFormatting sqref="AO12:AO32 AM12:AN33">
    <cfRule type="cellIs" dxfId="7" priority="8" stopIfTrue="1" operator="equal">
      <formula>"有"</formula>
    </cfRule>
    <cfRule type="cellIs" dxfId="6" priority="9" stopIfTrue="1" operator="equal">
      <formula>"休"</formula>
    </cfRule>
    <cfRule type="cellIs" dxfId="5" priority="10" stopIfTrue="1" operator="greaterThan">
      <formula>9</formula>
    </cfRule>
    <cfRule type="cellIs" dxfId="4" priority="11" stopIfTrue="1" operator="lessThan">
      <formula>9</formula>
    </cfRule>
  </conditionalFormatting>
  <conditionalFormatting sqref="AO12:AO32 AN12:AN33">
    <cfRule type="cellIs" dxfId="3" priority="12" stopIfTrue="1" operator="equal">
      <formula>"休"</formula>
    </cfRule>
    <cfRule type="cellIs" dxfId="2" priority="13" stopIfTrue="1" operator="equal">
      <formula>"有"</formula>
    </cfRule>
    <cfRule type="cellIs" dxfId="1" priority="14" stopIfTrue="1" operator="equal">
      <formula>"遅"</formula>
    </cfRule>
  </conditionalFormatting>
  <conditionalFormatting sqref="AO12:AO32">
    <cfRule type="cellIs" dxfId="0" priority="7" stopIfTrue="1" operator="equal">
      <formula>"休"</formula>
    </cfRule>
  </conditionalFormatting>
  <dataValidations count="4">
    <dataValidation type="list" allowBlank="1" showErrorMessage="1" sqref="H12:AL12 H14:AL14 H16:AL16 H18:AL18 H20:AL20 H22:AL22 H24:AL24 H26:AL26 H28:AL28 H30:AL30 H32:AL32" xr:uid="{00000000-0002-0000-0000-000000000000}">
      <formula1>"休,有,日,日待,研"</formula1>
    </dataValidation>
    <dataValidation type="list" allowBlank="1" showErrorMessage="1" sqref="C12 C14 C16 C18 C20 C22 C24 C26 C28 C30 C32" xr:uid="{00000000-0002-0000-0000-000001000000}">
      <formula1>"管理者,看護職員,登録看護職員,理学療法士,作業療法士,言語聴覚士"</formula1>
    </dataValidation>
    <dataValidation type="list" allowBlank="1" showErrorMessage="1" sqref="E12 E14 E16 E18 E20 E22 E24 E26 E28 E30 E32" xr:uid="{00000000-0002-0000-0000-000002000000}">
      <formula1>"看護師,准看護師,理学療法士,作業療法士,言語聴覚士"</formula1>
    </dataValidation>
    <dataValidation type="list" allowBlank="1" showErrorMessage="1" sqref="D12 D14 D16 D18 D20 D22 D24 D26 D28 D30 D32" xr:uid="{00000000-0002-0000-0000-000003000000}">
      <formula1>"A,B,C,D"</formula1>
    </dataValidation>
  </dataValidations>
  <pageMargins left="0.5" right="0.5" top="0.75" bottom="0.75" header="0" footer="0"/>
  <pageSetup scale="81" orientation="landscape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シフト原本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ミル トル</cp:lastModifiedBy>
  <dcterms:modified xsi:type="dcterms:W3CDTF">2024-07-03T03:51:13Z</dcterms:modified>
</cp:coreProperties>
</file>